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20115" windowHeight="6990"/>
  </bookViews>
  <sheets>
    <sheet name="SUSTENTO INDICADOR 2020 (2)" sheetId="1" r:id="rId1"/>
  </sheets>
  <externalReferences>
    <externalReference r:id="rId2"/>
  </externalReferences>
  <definedNames>
    <definedName name="_xlnm._FilterDatabase" localSheetId="0" hidden="1">'SUSTENTO INDICADOR 2020 (2)'!#REF!</definedName>
    <definedName name="Categoria">[1]Listas!$D$3:$D$18</definedName>
    <definedName name="Dimension">[1]Listas!$U$3:$U$6</definedName>
    <definedName name="Fin">[1]Listas!$F$3:$F$6</definedName>
    <definedName name="Frecuencia">[1]Listas!$Y$3:$Y$10</definedName>
    <definedName name="Municipio">[1]Listas!$B$3:$B$127</definedName>
    <definedName name="Programa">OFFSET([1]Base!$C$1,0,0,COUNTA([1]Base!$C:$C))</definedName>
    <definedName name="Tipo">[1]Listas!$V$3:$V$4</definedName>
    <definedName name="Unidad">OFFSET([1]Base!$E$1,0,0,COUNTA([1]Base!$E:$E))</definedName>
  </definedNames>
  <calcPr calcId="144525"/>
</workbook>
</file>

<file path=xl/calcChain.xml><?xml version="1.0" encoding="utf-8"?>
<calcChain xmlns="http://schemas.openxmlformats.org/spreadsheetml/2006/main">
  <c r="R115" i="1" l="1"/>
  <c r="R114" i="1"/>
  <c r="R113" i="1"/>
  <c r="R112" i="1"/>
  <c r="R111" i="1"/>
  <c r="R110" i="1"/>
  <c r="R109" i="1"/>
  <c r="R108" i="1"/>
  <c r="R107" i="1"/>
  <c r="R106" i="1"/>
  <c r="R105" i="1"/>
  <c r="R104" i="1"/>
  <c r="O102" i="1"/>
  <c r="M102" i="1"/>
  <c r="R102" i="1" s="1"/>
  <c r="R100" i="1"/>
  <c r="R99" i="1"/>
  <c r="R98" i="1"/>
  <c r="R97" i="1"/>
  <c r="R96" i="1"/>
  <c r="R95" i="1"/>
  <c r="R94" i="1"/>
  <c r="R93" i="1"/>
  <c r="R92" i="1"/>
  <c r="O90" i="1"/>
  <c r="M90" i="1"/>
  <c r="R90" i="1" s="1"/>
  <c r="R88" i="1"/>
  <c r="R87" i="1"/>
  <c r="R86" i="1"/>
  <c r="R85" i="1"/>
  <c r="R84" i="1"/>
  <c r="R83" i="1"/>
  <c r="R82" i="1"/>
  <c r="R81" i="1"/>
  <c r="R80" i="1"/>
  <c r="R79" i="1"/>
  <c r="R78" i="1"/>
  <c r="R77" i="1"/>
  <c r="R76" i="1"/>
  <c r="O74" i="1"/>
  <c r="M74" i="1"/>
  <c r="R74" i="1" s="1"/>
  <c r="R72" i="1"/>
  <c r="R71" i="1"/>
  <c r="R70" i="1"/>
  <c r="R69" i="1"/>
  <c r="R68" i="1"/>
  <c r="R67" i="1"/>
  <c r="R66" i="1"/>
  <c r="R65" i="1"/>
  <c r="M60" i="1" s="1"/>
  <c r="R60" i="1" s="1"/>
  <c r="R64" i="1"/>
  <c r="R63" i="1"/>
  <c r="R62" i="1"/>
  <c r="O60" i="1" s="1"/>
  <c r="R58" i="1"/>
  <c r="R57" i="1"/>
  <c r="R56" i="1"/>
  <c r="R55" i="1"/>
  <c r="R54" i="1"/>
  <c r="R53" i="1"/>
  <c r="R52" i="1"/>
  <c r="R51" i="1"/>
  <c r="R50" i="1"/>
  <c r="R49" i="1"/>
  <c r="R48" i="1"/>
  <c r="O46" i="1" s="1"/>
  <c r="M46" i="1"/>
  <c r="R46" i="1" s="1"/>
  <c r="R44" i="1"/>
  <c r="R43" i="1"/>
  <c r="R42" i="1"/>
  <c r="R41" i="1"/>
  <c r="R40" i="1"/>
  <c r="R39" i="1"/>
  <c r="R38" i="1"/>
  <c r="R37" i="1"/>
  <c r="M34" i="1" s="1"/>
  <c r="R34" i="1" s="1"/>
  <c r="R36" i="1"/>
  <c r="O34" i="1"/>
  <c r="R32" i="1"/>
  <c r="O27" i="1"/>
  <c r="M27" i="1"/>
  <c r="R27" i="1" s="1"/>
  <c r="J23" i="1"/>
  <c r="I23" i="1"/>
  <c r="H23" i="1"/>
  <c r="G23" i="1"/>
  <c r="F23" i="1"/>
  <c r="E23" i="1"/>
</calcChain>
</file>

<file path=xl/sharedStrings.xml><?xml version="1.0" encoding="utf-8"?>
<sst xmlns="http://schemas.openxmlformats.org/spreadsheetml/2006/main" count="281" uniqueCount="162">
  <si>
    <t>Municipio de Ixtlahuacán de los Membrillos, Jal.</t>
  </si>
  <si>
    <t>DIRECCION MUNICIPAL:</t>
  </si>
  <si>
    <t>HACIENDA PUBLICA (TESORERIA)</t>
  </si>
  <si>
    <t>NOMBRE DEL PROGRAMA PRESUPUESTARIO:</t>
  </si>
  <si>
    <t>HACIENDA PUBLICA</t>
  </si>
  <si>
    <t>NOMBRE DEL INDICADOR ESTRATEGICO:</t>
  </si>
  <si>
    <t>Gasto Publico Eficiente y mejor servicio  al Publico.</t>
  </si>
  <si>
    <t xml:space="preserve">AÑO: </t>
  </si>
  <si>
    <t>AVANCE ANUAL</t>
  </si>
  <si>
    <t>Proyectos de Eficiencia y mejora</t>
  </si>
  <si>
    <t>1ro.</t>
  </si>
  <si>
    <t>2do.</t>
  </si>
  <si>
    <t>3ro.</t>
  </si>
  <si>
    <t>4to.</t>
  </si>
  <si>
    <t>5to.</t>
  </si>
  <si>
    <t>6to.</t>
  </si>
  <si>
    <t>Cobertura  de eficiencia y merjora en  el gasto y el servicio Publico.</t>
  </si>
  <si>
    <t>Eficiencia en los servicios,Actualizaciones y aplicación correcta del gastoPublico.</t>
  </si>
  <si>
    <t>Criterios para determinar avance de porcentaje de metas</t>
  </si>
  <si>
    <t>Modernizar y actualizar los sistemas de cobro, asi como de capacitación constante del personal de caja</t>
  </si>
  <si>
    <t>PORCENTAJE de sistemas de cobro actualizado y personal capacitado. (P20-SCAPC)</t>
  </si>
  <si>
    <t>En la MIR se establecen los proyectos que ha programado la dirección para cumplir con el indicador estrategico  durante la administración, con el cumplimiento al 100% de ellos y sus 16 variables dara cumplimiento a las meta individuales y de la dirección que constituyen el indicador estrategico o de evaluacion del exito ejercico el presupuesto asignado a la direccion y a cada proyecto y sus actividades, los informes bimensuales seran la suma de los valores relativos de cada bimestre que se va acumulando, hasta llegar al último bimestre de trabajo para su cumplimiento.</t>
  </si>
  <si>
    <t>Programa de ampliación de horario de Servicio en los tres primeros meses del Ejercicio fiscal y tener red común con los demás departamentos.</t>
  </si>
  <si>
    <t>PORCENTAJE de ampliación de horario de servicio en el año y de departamentos en red. (P21-AHSADR)</t>
  </si>
  <si>
    <t xml:space="preserve">Aprovechar las herramientas del Catastro Municipal y los padrones actualizados por dirección para elaborar el programa de apremios por vertiente </t>
  </si>
  <si>
    <t>PORCENTAJE de morosidad de contribuyentes en programa de apremios con las herramientas de catastro y padrones. (P22-MCPACP)</t>
  </si>
  <si>
    <t>Establecer control individualizado por cada unidad de transporte para la gasolina, Cancelar todas la líneas telefónicas para funcionarios públicos, Se otorgaran los gastos para viáticos organizados y planeados bajo reglas estrictas con eventualidad solamente en caso necesario.</t>
  </si>
  <si>
    <t>PORCENTAJE de reducción del gasto en gasolina, telefonía y viáticos. (P23-RGGTV)</t>
  </si>
  <si>
    <t>Adquisición de equipos de cómputos modernos y adecuados a las necesidades de las direcciones y departamentos.</t>
  </si>
  <si>
    <t>PORCENTAJE de modernización del equipamiento de computo. (P24-MEC)</t>
  </si>
  <si>
    <t>Programa de revisión y cumplimiento de las atribuciones y obligaciones del personal de cada dirección,  conjuntamente con la dirección de Oficialía Mayor Administrativa.</t>
  </si>
  <si>
    <t>PORCENTAJE de cumplimiento de atribuciones y obligaciones en normatividad aplicable. (P25-CAONA)</t>
  </si>
  <si>
    <t>VALOR BIMESTRAL DEL INDICADOR</t>
  </si>
  <si>
    <t>Proyectos a Desarrollar</t>
  </si>
  <si>
    <t>Nombre del indicador</t>
  </si>
  <si>
    <t>Definición</t>
  </si>
  <si>
    <t>Método de cálculo</t>
  </si>
  <si>
    <t>Valor programado 1 (Numerador)</t>
  </si>
  <si>
    <t>Valor programado 2 (Denominador)</t>
  </si>
  <si>
    <t>Frecuencia de medición</t>
  </si>
  <si>
    <t>Meta</t>
  </si>
  <si>
    <t>Caracteristicas del Indicador</t>
  </si>
  <si>
    <t>Propósito</t>
  </si>
  <si>
    <t>Gasto público eficientado</t>
  </si>
  <si>
    <t>ÍNDICE de eficiencia del gasto público. (V4-EGM)</t>
  </si>
  <si>
    <t>Mide el nivel de gasto programado en el municipio de acuerdo al ciclo presupuestrio para la implementacion del PbR/SED desde su asignacion por capitulo respecto a los años anteriores</t>
  </si>
  <si>
    <t>(valor resultante de sumar los valores individuales  de  los cosientes entre sus denominadores por su ponderacion asignada, que miden las  variables de sistemas de cobro, ampliacion de horario, morosidad en pagos, reduccion del gasto, modernizacion de equipos y cumplimiento de atribuciones con las correspondientes ponderaciones de .2, .2, .2, .2, .1 y .1 / la suma de los valores del denominador de las mismas variables)</t>
  </si>
  <si>
    <t>ANUAL</t>
  </si>
  <si>
    <t>Eficacia</t>
  </si>
  <si>
    <t>Dimensión</t>
  </si>
  <si>
    <t>Estratégico</t>
  </si>
  <si>
    <t>Tipo</t>
  </si>
  <si>
    <t>Bimestral</t>
  </si>
  <si>
    <t>Índice</t>
  </si>
  <si>
    <t>Unidad de medida</t>
  </si>
  <si>
    <t>Calendario de ejecución</t>
  </si>
  <si>
    <t>Enero</t>
  </si>
  <si>
    <t>Feb</t>
  </si>
  <si>
    <t>Mzo</t>
  </si>
  <si>
    <t>Abril</t>
  </si>
  <si>
    <t>Mayo</t>
  </si>
  <si>
    <t>Jun</t>
  </si>
  <si>
    <t>Jul</t>
  </si>
  <si>
    <t>Agosto</t>
  </si>
  <si>
    <t>Sept</t>
  </si>
  <si>
    <t>Oct</t>
  </si>
  <si>
    <t>Nov</t>
  </si>
  <si>
    <t>Dic</t>
  </si>
  <si>
    <t>Componente 1</t>
  </si>
  <si>
    <t>Modernizar y actualizar los sistemas de cobro, asi como de capacitación constante del personal de caja. Articulo 228 ,fraccion III Reglamento Municipal.  Contabilidad: Registro detallado de las operaciones financieras.</t>
  </si>
  <si>
    <t>Mide el porcentaje de modernizacion de las computadoras, sistemas operativos y paqueteria especializada</t>
  </si>
  <si>
    <t>(Cantidad de equipos de computo 8 (18%) del total de las diferentes direcciones que son modernizados en sistemas operativos y paqueteria especializada / Total de 43 (100%) equipos de computo en las diferentes direcciones municipales)*100</t>
  </si>
  <si>
    <t>Mensual</t>
  </si>
  <si>
    <t>Gestión</t>
  </si>
  <si>
    <t>Porcentaje</t>
  </si>
  <si>
    <t>Actividad 1.1</t>
  </si>
  <si>
    <t>I. Vigilar que las adquisiciones de bienes y servicios del Ayuntamiento se realicen en las mejores
condiciones de precio y calidad y de conformidad con la normatividad que al efecto recomiende la
Contraloría:</t>
  </si>
  <si>
    <t>P</t>
  </si>
  <si>
    <t>E</t>
  </si>
  <si>
    <t>Actividad 1.1.1</t>
  </si>
  <si>
    <t>Se llevo a cabo el analisis  de las necesidades  de mantenimiento y actualizacion de los sistemas de  las areas   con  mayor  necesidad y priodridad, analizando  cada una de las actividades  que son realizadas  por cada una de ellas   ,considerando que  la mejor opcion  es tener lo necesario  para llevar  el registro contable  correcto  de acuerdo a los lineamientos.  en el caso de la Tesoreria Municipal . Art. 228,fracc .del Reglamento Municipal., Contabilidad: Registro detallado de las operaciones financieras.</t>
  </si>
  <si>
    <t>Actividad 1.1.2</t>
  </si>
  <si>
    <t>Se realizo la actualizacion de los sistemas de tesoreria  , considerando   que  mejorar  la rapidez de los sistemas proporciona un mejor servicio a la ciudadania,asi como tener  la informacion actualizada  ,el mantenimiento  se aplico a 9 quipos de computo  , considerando tambien que mensualmente se lleva acabo  la revision y actualizacion  de los mismos ( 9 equipos,  12 mantenimientos al año y 1 actualizacion).</t>
  </si>
  <si>
    <t>Actividad 1.1.3</t>
  </si>
  <si>
    <t>Al inicio del Ejercicio se capacito al personal encargado  de las areas de recaudacion y que dan un servicio de cobro, con la finalidad de  proporcionar eficacia, Dentro del mes de Enero se lleva a cabo la capacitacion  como introduccion  al ejercicio Fiscal para arrancar con los meses con mayaor demanda de pagos (Enero ,Febrero y Marzo), posteriormente se lleva  cada semana,  tratando de evitar inconvenientes y  mejorando  el servicio y manejo de la atencion al personal, se llevan a cabo  al rededor de   30 reuniones  con   el personal encargado de las cajas.</t>
  </si>
  <si>
    <t>Componente 2</t>
  </si>
  <si>
    <t>Mide el porcentaje de horas adicionales que se ofrecio el servicio y se mantuvo en red. Es importante decir que  las capacitaciones fueron realizadas dentro  del mismo horario de trabajo en apoyo y coordinación con otro personal de experiencia  en las cajas de cobro.</t>
  </si>
  <si>
    <t>(Cantidad de horas adicionales (20 hrs mensuales) de servicio a las 160 normales para la atencion ciudadana para reducir en 50% el tiempo en realizar sus trámites en las oficinas del ayuntamiento / Total historico de horas disponibles para la atencion de la ciudadania por mes (160))*100</t>
  </si>
  <si>
    <t>Actividad 2.1</t>
  </si>
  <si>
    <t xml:space="preserve"> Art.157 Oficialia Mayor Administrativa   III.- Programar y ejecutar, en coordinación con las demás dependencias, el reclutamiento,
selección, inducción, contratación, capacitación y control de los servidores públicos del
Ayuntamiento.</t>
  </si>
  <si>
    <t>Actividad 2.1.1</t>
  </si>
  <si>
    <t>Se realiza  una capacitacion con personal encargado de las cajas  que asu vez llevan a cabo los programas de cobro, como son las facturaciones y realizacion de recibos oficiales  para  su debido cobro.</t>
  </si>
  <si>
    <t>Actividad 2.1.2</t>
  </si>
  <si>
    <t>Organización  y rotacion de personal en caja  en caso de alguna necesidad, teniento en cuenta que se puede presentar la ausencia  de algun tranbajador  por ello tener presente  que debe existir  un suplente  para que no afecte   la atencion  al publico en tiempo y forma.</t>
  </si>
  <si>
    <t>Actividad 2.1.3</t>
  </si>
  <si>
    <t>Se realizo la organización de los cortes  realizados por cada una de las cajas en los diferentes puntos  del Municipio ,areas y dependencias.</t>
  </si>
  <si>
    <t>Actividad 2.1.4</t>
  </si>
  <si>
    <t>Se realizaron los cortes debidamente organizados con el departamento de ingresos para ser debidamente depositados  en el banco por el area de  Tesoreria  y a cargo  en el personal capacitado de esta area responsable.</t>
  </si>
  <si>
    <t>Componente 3</t>
  </si>
  <si>
    <t>Aprovechar las herramientas del Catastro Municipal y los padrones actualizados por dirección para elaborar el programa de apremios por vertiente .</t>
  </si>
  <si>
    <t>Mide el porcentaje de reduccion de contibuyentes morosos incluidos en los programas de apremio</t>
  </si>
  <si>
    <t>(Cantidad de aumento (20%) en los ingresos municipales que provienen de captacion directa al reducir en (20%) el porcentaje de contribuyentes en morosidad del 2019 / Total historico 2019 (100%) de ingresos municipales que provienen de captacion directa ))*100</t>
  </si>
  <si>
    <t>Actividad 3.1.</t>
  </si>
  <si>
    <t>c) Conocer el monto de los rezagos y los motivos por los cuales no se hicieron oportunamente los  cobros y promover  que se requiera su pago por los medios coactivos que establece la legislación fiscal.</t>
  </si>
  <si>
    <t>Actividad 3.1.1</t>
  </si>
  <si>
    <t>Reunion con Padron y Licencias, asi como con catastro  para estableces  la forma y organización para emitir los requerimientos de menera conjunta y destinarlos  a los morosos.</t>
  </si>
  <si>
    <t>Actividad 3.1.2</t>
  </si>
  <si>
    <t>Eleboracion mensual de requerimientos por parte de catastro y padron y licencias.</t>
  </si>
  <si>
    <t>Actividad 3.1.3</t>
  </si>
  <si>
    <t>Revision  y firma de los  requerimientos emitidos por parte de las direcciones  responsables. (Tesorero municipal)</t>
  </si>
  <si>
    <t>Actividad 3.1.4</t>
  </si>
  <si>
    <t>Se realizo el analisis  del ingreso de Padron y licencias  con un proyecto presupuestal de $ 1,500,000.00  y modificacion total ingresos  $ 2,539,517 con un incremento de        $ 1,039,517.00.</t>
  </si>
  <si>
    <t>Componente 4</t>
  </si>
  <si>
    <t>Mide el porcentaje de reduccion de gasto por los conceptos señalados</t>
  </si>
  <si>
    <t xml:space="preserve">(Cantidad de gasto reducido en gasolina (-39%),Se hace de su conocimiento que  en gasolina hay aumento por los mentenimientos de obra Publica  gasto reducido en telefonía (100%) y gasto reducido en víaticos (95%) / Total 10+100+50 (160) historico de gasto mensual en gasolina </t>
  </si>
  <si>
    <t>Actividad 4.1</t>
  </si>
  <si>
    <t xml:space="preserve">
I. Formular, con la participación de las diversas dependencias y entidades del Ayuntamiento, los  anteproyectos de presupuestos de ingreso y egresos.
</t>
  </si>
  <si>
    <t>Actividad 4.1.1</t>
  </si>
  <si>
    <t>Se realizaron reunion con las 48 Direcciones que tienen  a su cargo vehiculos  o particulares para  realizar alguna actividad  debidamente de trabajo y cumplimiento con los servicios que requiere el Municipio, considerando que  la vigilancia de este   tiene el proposito de  controlar el presupuesto de egresos para  esa partida ejecutandose  debidamente.   El presupuesto de combustible  fue autorizado por      $ 9,064,993.00 y se Ejercio por $ 12,622,410.00, haciendo una  ampliacion de  $3,557,417.00, haciendo incapie que este aumento es por los las diferente ampliaciones a los mantenimientos  de calles y avenidad  que se realizan dentro del Municipio y que  esta   reportado  por parte de Obras Publicas en cada una de sus  diferentes solicitudes  y actividades  en sus proyectos realizados.</t>
  </si>
  <si>
    <t>Actividad 4.1.2</t>
  </si>
  <si>
    <t>Revisar mensualmente las vitacoras de    trabajo y consumo de combustible proporcionando el conocimiento de  de las  incidencias   habidas o que puedan originar  provocando descontrol presupuestario.</t>
  </si>
  <si>
    <t>Actividad 4.1.3</t>
  </si>
  <si>
    <t>Analizar las notas  de carga  del combustible por semana para conocer que dedidamente esten  recibiendo  adecuadamente  el combustible los vehiculos  de necesidad y con responsabilidad de  cada  quien direccion quien lo recibe.</t>
  </si>
  <si>
    <t>Actividad 4.1.5</t>
  </si>
  <si>
    <t>Se analizan  cada tres meses  las necesidades de las areas administrativas para  el gasto de  viaticos siendo estrictamente  para las dependencias  que debidamente lo necesitan para dar cumplimiento con las obligaciones de cada departamento o direccion.</t>
  </si>
  <si>
    <t>Actividad 4.1.6</t>
  </si>
  <si>
    <t xml:space="preserve">Notificacion de la suspencion del gasto  de servicio telefonico particular, dando a conocer la necesidades y prioridades de otros servicios publicos,tomando en cuenta que cualquier  necesidad para trabajar con respecto a al servicio telefonico sea de manera directa del servicio de  que las oficinas proporcionan para dar cumplimiento con las gestiones  que realiza cada direccion a su cargo.                                       </t>
  </si>
  <si>
    <t>Actividad 4.1.7</t>
  </si>
  <si>
    <t>Componente 5</t>
  </si>
  <si>
    <t>Mide el porcentaje de direcciones de la administracion municipal que fueron sujetas de renovacion de sus equipos de computo</t>
  </si>
  <si>
    <t>(Cantidad de equipos de computo (8) de las diferentes direcciones que son modernizados / Total de 43 equipos de computo en las diferentes direcciones municipales)*100</t>
  </si>
  <si>
    <t>Actividad 5.1</t>
  </si>
  <si>
    <t>I. Vigilar que las adquisiciones de bienes y servicios del Ayuntamiento se realicen en las mejores  condiciones de precio y calidad y de conformidad con la normatividad que al efecto recomiende la
Contraloría:</t>
  </si>
  <si>
    <t>Actividad 5.2</t>
  </si>
  <si>
    <t>Se analizan las  propuestas    de las dependencias solicitantes para la adquisicion de  mobiliario como son equipos de computo para la modernizacion  y actualizacion de sistemas de las diferentes areasy/o dependencias, esto  para   proporcionar una mejor  calidad de servicios  y generar   la informacion importante de cada  responsabilidad  a su cargo.</t>
  </si>
  <si>
    <t>Actividad 5.3</t>
  </si>
  <si>
    <t>Se realiza  las licitaciones   para   llevar  acabo el gasto  de manera que sea de beneficio para  el presupuesto y no seas lastimadas algunas otras partidas.</t>
  </si>
  <si>
    <t>Actividad 5.4</t>
  </si>
  <si>
    <t>Al cierre del ejercicio Fiscal se realiza el analisis del gasto efectuado  para la compra de bienes (Equipos de computo), No fue aprobado presupuesto para esta partida y haciendo la modificacion al cierre  con la cantidad de $ 60,945.00  considerando  cada una de las necesidades que presentaron las areas correspondiente.</t>
  </si>
  <si>
    <t>Componente 6</t>
  </si>
  <si>
    <t xml:space="preserve">Programa de revisión y cumplimiento de las atribuciones y obligaciones del personal de cada dirección,  conjuntamente con la dirección de Oficialía Mayor Administrativa. </t>
  </si>
  <si>
    <t>Mide el porcentaje de actividades individuales de cada direccion apegadas al manual de organización</t>
  </si>
  <si>
    <t>(Cantidad de actividades  125  individuales ejecutadas como suma de las 46 direcciones de la administracion municipal / Total de actividades realizadas y evaluadas 149 por las 46 direcciones municipales )*100</t>
  </si>
  <si>
    <t>Actividad 6.1</t>
  </si>
  <si>
    <t>Mantener un estricto control de la nomina, evitando las contrataciones que no estén previstas  en el presupuesto de egresos y los pagos al personal que no labore en la administración municipal.  Art.237 y 238 Reglamento  Municipal.</t>
  </si>
  <si>
    <t>Actividad 6.2</t>
  </si>
  <si>
    <t>Reunion con la Oficial mayor  para  realizar la nomina de cada quincena dentro de todo  el Ejercicio Fiscal y determinar algunos cambio y modificaciones que les sean autorizados.Analisis de  (400 ) trabajadores alrededor.</t>
  </si>
  <si>
    <t>Actividad 6.3</t>
  </si>
  <si>
    <t>revisamos organigramas, enfocandonos en cada una de las areas  tratando  de mantener  un equilibrio en el presupuesto de la nomina.</t>
  </si>
  <si>
    <t>Actividad 6.4</t>
  </si>
  <si>
    <t>Revisamos programa anual de compras, para dar justamente el consumo de las necesidades de cada una de ellas.</t>
  </si>
  <si>
    <t>Actividad 6.5</t>
  </si>
  <si>
    <t>Revisamos  el presupuesto  por cada una de las  dependencias y areas de trabajo, verificando  que el presupuesto proyectado para el ejercicio se maneniera en  equilibrio ,dando buen resultado  siento autorizado  para el capitulo  1000  la cantidad de  $ 43,946,888.00 quedando en modificacion al cierre del ejercicio  $ 46,785,607 , la diferencia  es $ 2,838,719.00  siendo esta ultima  parte  del convenio  Estatal para  Seguridad Publica policia Municipal zona Metropolintana . que al inicio del prsupuesto no estaba considerado. ( No hubo ahorro ,pero hubo equilibrio en esta partida  buscando no afectar a otras).</t>
  </si>
  <si>
    <t>Actividad 6.6</t>
  </si>
  <si>
    <t>Se realizo la capacitacion al personal (9)de Egresos para realizar y dar cumplimiento en tiempo y forma con elaboracion y  entrega de las cuentas publicas detalladas mensuales,semestrales y anuales .  (12 mensuales,2 semestrales y 1 anual), para esto  se realizo 1 reunion cada 15 dias  para prever avances y contingencias  que se pudieran presentar  para dar cumplimiento.</t>
  </si>
  <si>
    <t>Actividad 6.7</t>
  </si>
  <si>
    <t>Ogranizacion trimestral para dar cumplimiento con  los reportes trimestrales  con el repote de recursos federalizados, asi como Sistema de Alerta(DeudaPublica del Municipio) Sistema de Sevac, estos   refieren a la informacion relevantes   del gasto   trimestralmente. (3  trimestrales) ,estos en el departamento de  Tesoreria.</t>
  </si>
  <si>
    <t>P : Programado  /  E: Ejecutado</t>
  </si>
  <si>
    <t>SEMAFORO DE CUMPLIMIENTO DE LOS PROYECTOS  y DE LA DIRECCION</t>
  </si>
  <si>
    <t>Avance en tiempo</t>
  </si>
  <si>
    <t>Avance  relativo</t>
  </si>
  <si>
    <t>Avances limitado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</si>
</sst>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_-[$€-2]* #,##0.00_-;\-[$€-2]* #,##0.00_-;_-[$€-2]* &quot;-&quot;??_-"/>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8"/>
      <color theme="1"/>
      <name val="Calibri"/>
      <family val="2"/>
      <scheme val="minor"/>
    </font>
    <font>
      <b/>
      <sz val="14"/>
      <color theme="1"/>
      <name val="Calibri"/>
      <family val="2"/>
      <scheme val="minor"/>
    </font>
    <font>
      <b/>
      <sz val="11"/>
      <color theme="2" tint="-0.249977111117893"/>
      <name val="Calibri"/>
      <family val="2"/>
      <scheme val="minor"/>
    </font>
    <font>
      <b/>
      <sz val="12"/>
      <color theme="1"/>
      <name val="Calibri"/>
      <family val="2"/>
      <scheme val="minor"/>
    </font>
    <font>
      <sz val="9"/>
      <color rgb="FF000000"/>
      <name val="Calibri"/>
      <family val="2"/>
      <scheme val="minor"/>
    </font>
    <font>
      <sz val="9"/>
      <color theme="1"/>
      <name val="Calibri"/>
      <family val="2"/>
      <scheme val="minor"/>
    </font>
    <font>
      <sz val="11"/>
      <name val="Calibri"/>
      <family val="2"/>
      <scheme val="minor"/>
    </font>
    <font>
      <sz val="10"/>
      <color theme="1"/>
      <name val="Calibri"/>
      <family val="2"/>
      <scheme val="minor"/>
    </font>
    <font>
      <sz val="9"/>
      <color theme="7" tint="-0.249977111117893"/>
      <name val="Calibri"/>
      <family val="2"/>
      <scheme val="minor"/>
    </font>
    <font>
      <b/>
      <sz val="10"/>
      <color theme="0"/>
      <name val="Calibri"/>
      <family val="2"/>
      <scheme val="minor"/>
    </font>
    <font>
      <sz val="10"/>
      <name val="Arial"/>
      <family val="2"/>
    </font>
    <font>
      <b/>
      <sz val="9"/>
      <color theme="0"/>
      <name val="Arial"/>
      <family val="2"/>
    </font>
    <font>
      <b/>
      <sz val="14"/>
      <color theme="0"/>
      <name val="Calibri"/>
      <family val="2"/>
      <scheme val="minor"/>
    </font>
    <font>
      <b/>
      <sz val="12"/>
      <color theme="0"/>
      <name val="Calibri"/>
      <family val="2"/>
      <scheme val="minor"/>
    </font>
    <font>
      <b/>
      <sz val="11"/>
      <color theme="1"/>
      <name val="Arial"/>
      <family val="2"/>
    </font>
    <font>
      <sz val="9"/>
      <color rgb="FF000000"/>
      <name val="Arial"/>
      <family val="2"/>
    </font>
    <font>
      <sz val="9"/>
      <name val="Arial"/>
      <family val="2"/>
    </font>
    <font>
      <sz val="9"/>
      <color theme="1"/>
      <name val="Arial"/>
      <family val="2"/>
    </font>
    <font>
      <b/>
      <sz val="10"/>
      <color theme="0"/>
      <name val="Californian FB"/>
      <family val="1"/>
    </font>
    <font>
      <b/>
      <sz val="11"/>
      <color rgb="FF000000"/>
      <name val="Arial"/>
      <family val="2"/>
    </font>
    <font>
      <b/>
      <sz val="9"/>
      <color rgb="FF000000"/>
      <name val="Arial"/>
      <family val="2"/>
    </font>
    <font>
      <b/>
      <sz val="9"/>
      <name val="Arial"/>
      <family val="2"/>
    </font>
    <font>
      <b/>
      <sz val="12"/>
      <name val="Arial"/>
      <family val="2"/>
    </font>
    <font>
      <b/>
      <sz val="12"/>
      <color rgb="FFFF0000"/>
      <name val="Arial"/>
      <family val="2"/>
    </font>
    <font>
      <b/>
      <sz val="11"/>
      <color rgb="FFFF0000"/>
      <name val="Arial"/>
      <family val="2"/>
    </font>
    <font>
      <sz val="11"/>
      <color rgb="FF000000"/>
      <name val="Calibri"/>
      <family val="2"/>
      <scheme val="minor"/>
    </font>
    <font>
      <sz val="9"/>
      <color rgb="FFFF0000"/>
      <name val="Arial"/>
      <family val="2"/>
    </font>
    <font>
      <sz val="11"/>
      <color rgb="FF000000"/>
      <name val="Arial"/>
      <family val="2"/>
    </font>
    <font>
      <b/>
      <sz val="11"/>
      <color theme="0"/>
      <name val="Arial"/>
      <family val="2"/>
    </font>
    <font>
      <b/>
      <sz val="11"/>
      <name val="Arial"/>
      <family val="2"/>
    </font>
    <font>
      <u/>
      <sz val="11"/>
      <color theme="1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E0E0E0"/>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00B400"/>
        <bgColor indexed="64"/>
      </patternFill>
    </fill>
    <fill>
      <patternFill patternType="solid">
        <fgColor rgb="FFFDC7C8"/>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2"/>
        <bgColor indexed="64"/>
      </patternFill>
    </fill>
    <fill>
      <patternFill patternType="solid">
        <fgColor rgb="FF008000"/>
        <bgColor indexed="64"/>
      </patternFill>
    </fill>
    <fill>
      <patternFill patternType="solid">
        <fgColor rgb="FFFF0000"/>
        <bgColor indexed="64"/>
      </patternFill>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indexed="64"/>
      </top>
      <bottom/>
      <diagonal/>
    </border>
    <border>
      <left/>
      <right style="thin">
        <color theme="0" tint="-0.34998626667073579"/>
      </right>
      <top style="thin">
        <color auto="1"/>
      </top>
      <bottom/>
      <diagonal/>
    </border>
    <border>
      <left style="thin">
        <color theme="0" tint="-0.34998626667073579"/>
      </left>
      <right style="thin">
        <color theme="0" tint="-0.14990691854609822"/>
      </right>
      <top style="thin">
        <color theme="0" tint="-0.34998626667073579"/>
      </top>
      <bottom style="thin">
        <color theme="0" tint="-0.34998626667073579"/>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top/>
      <bottom/>
      <diagonal/>
    </border>
    <border>
      <left/>
      <right style="thin">
        <color theme="0" tint="-0.34998626667073579"/>
      </right>
      <top/>
      <bottom/>
      <diagonal/>
    </border>
    <border>
      <left/>
      <right/>
      <top/>
      <bottom style="thin">
        <color theme="0" tint="-0.14996795556505021"/>
      </bottom>
      <diagonal/>
    </border>
    <border>
      <left style="thin">
        <color theme="0" tint="-0.24994659260841701"/>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24994659260841701"/>
      </bottom>
      <diagonal/>
    </border>
    <border>
      <left/>
      <right/>
      <top/>
      <bottom style="thin">
        <color theme="0" tint="-0.24994659260841701"/>
      </bottom>
      <diagonal/>
    </border>
    <border>
      <left/>
      <right style="thin">
        <color theme="0" tint="-0.1499679555650502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499984740745262"/>
      </top>
      <bottom style="thin">
        <color theme="0" tint="-0.49998474074526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6">
    <xf numFmtId="0" fontId="0" fillId="0" borderId="0"/>
    <xf numFmtId="0" fontId="1" fillId="0" borderId="0"/>
    <xf numFmtId="9" fontId="1" fillId="0" borderId="0" applyFont="0" applyFill="0" applyBorder="0" applyAlignment="0" applyProtection="0"/>
    <xf numFmtId="0" fontId="17" fillId="0" borderId="0"/>
    <xf numFmtId="166" fontId="17" fillId="0" borderId="0" applyFont="0" applyFill="0" applyBorder="0" applyAlignment="0" applyProtection="0"/>
    <xf numFmtId="0" fontId="37" fillId="0" borderId="0" applyNumberFormat="0" applyFill="0" applyBorder="0" applyAlignment="0" applyProtection="0"/>
  </cellStyleXfs>
  <cellXfs count="159">
    <xf numFmtId="0" fontId="0" fillId="0" borderId="0" xfId="0"/>
    <xf numFmtId="0" fontId="1" fillId="0" borderId="0" xfId="1" applyAlignment="1">
      <alignment horizontal="center" vertical="center"/>
    </xf>
    <xf numFmtId="0" fontId="1" fillId="0" borderId="0" xfId="1" applyAlignment="1">
      <alignment vertical="center"/>
    </xf>
    <xf numFmtId="0" fontId="1" fillId="0" borderId="0" xfId="1"/>
    <xf numFmtId="0" fontId="6" fillId="0" borderId="0" xfId="1" applyFont="1" applyFill="1" applyAlignment="1">
      <alignment horizontal="center" vertical="center" wrapText="1"/>
    </xf>
    <xf numFmtId="0" fontId="4" fillId="0" borderId="0" xfId="1" applyFont="1" applyFill="1" applyAlignment="1">
      <alignment horizontal="center" vertical="center" wrapText="1"/>
    </xf>
    <xf numFmtId="0" fontId="7" fillId="2" borderId="0" xfId="1" applyFont="1" applyFill="1" applyAlignment="1">
      <alignment horizontal="left" vertical="center"/>
    </xf>
    <xf numFmtId="0" fontId="7" fillId="0" borderId="0" xfId="1" applyFont="1" applyAlignment="1">
      <alignment horizontal="left" vertical="center"/>
    </xf>
    <xf numFmtId="0" fontId="4" fillId="0" borderId="0" xfId="1" applyFont="1" applyAlignment="1">
      <alignment vertical="center"/>
    </xf>
    <xf numFmtId="0" fontId="6" fillId="0" borderId="0" xfId="1" applyFont="1" applyAlignment="1">
      <alignment horizontal="left" vertical="center" wrapText="1"/>
    </xf>
    <xf numFmtId="0" fontId="6" fillId="0" borderId="0" xfId="1" applyFont="1" applyAlignment="1">
      <alignment vertical="center"/>
    </xf>
    <xf numFmtId="0" fontId="7" fillId="3" borderId="0" xfId="1" applyFont="1" applyFill="1" applyAlignment="1">
      <alignment horizontal="left" vertical="center"/>
    </xf>
    <xf numFmtId="0" fontId="4" fillId="0" borderId="0" xfId="1" applyFont="1" applyAlignment="1">
      <alignment horizontal="left" vertical="center"/>
    </xf>
    <xf numFmtId="0" fontId="1" fillId="0" borderId="0" xfId="1" applyAlignment="1">
      <alignment horizontal="left" vertical="center"/>
    </xf>
    <xf numFmtId="0" fontId="6" fillId="0" borderId="0" xfId="1" applyFont="1" applyAlignment="1">
      <alignment horizontal="left" vertical="center"/>
    </xf>
    <xf numFmtId="0" fontId="8" fillId="3" borderId="0" xfId="1" applyFont="1" applyFill="1" applyAlignment="1">
      <alignment horizontal="left" vertical="center" wrapText="1"/>
    </xf>
    <xf numFmtId="0" fontId="9" fillId="3" borderId="0" xfId="1" applyFont="1" applyFill="1" applyAlignment="1">
      <alignment horizontal="center"/>
    </xf>
    <xf numFmtId="0" fontId="4" fillId="3" borderId="0" xfId="1" applyFont="1" applyFill="1" applyAlignment="1">
      <alignment horizontal="center"/>
    </xf>
    <xf numFmtId="0" fontId="4" fillId="0" borderId="0" xfId="1" applyFont="1" applyAlignment="1">
      <alignment horizontal="right" vertical="center"/>
    </xf>
    <xf numFmtId="0" fontId="1" fillId="0" borderId="0" xfId="1" applyAlignment="1">
      <alignment horizontal="left"/>
    </xf>
    <xf numFmtId="0" fontId="8" fillId="4"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5" borderId="0" xfId="1" applyFont="1" applyFill="1" applyBorder="1" applyAlignment="1">
      <alignment wrapText="1"/>
    </xf>
    <xf numFmtId="0" fontId="1" fillId="0" borderId="0" xfId="1" applyAlignment="1">
      <alignment horizontal="center"/>
    </xf>
    <xf numFmtId="0" fontId="4" fillId="6" borderId="3" xfId="1" applyFont="1" applyFill="1" applyBorder="1" applyAlignment="1">
      <alignment horizontal="left" vertical="center"/>
    </xf>
    <xf numFmtId="0" fontId="4" fillId="6" borderId="3" xfId="1" applyFont="1" applyFill="1" applyBorder="1" applyAlignment="1">
      <alignment horizontal="center" vertical="center"/>
    </xf>
    <xf numFmtId="0" fontId="1" fillId="0" borderId="0" xfId="1" applyBorder="1"/>
    <xf numFmtId="0" fontId="1" fillId="5" borderId="0" xfId="1" applyFill="1"/>
    <xf numFmtId="0" fontId="4" fillId="7" borderId="3" xfId="1" applyFont="1" applyFill="1" applyBorder="1" applyAlignment="1">
      <alignment horizontal="left" vertical="center" wrapText="1"/>
    </xf>
    <xf numFmtId="2" fontId="2" fillId="8" borderId="3" xfId="1" applyNumberFormat="1" applyFont="1" applyFill="1" applyBorder="1" applyAlignment="1">
      <alignment horizontal="center" vertical="center"/>
    </xf>
    <xf numFmtId="0" fontId="2" fillId="8" borderId="3" xfId="1" applyFont="1" applyFill="1" applyBorder="1" applyAlignment="1">
      <alignment horizontal="center" vertical="center"/>
    </xf>
    <xf numFmtId="0" fontId="10" fillId="6" borderId="0" xfId="1" applyFont="1" applyFill="1" applyBorder="1" applyAlignment="1">
      <alignment horizontal="center" vertical="center" wrapText="1"/>
    </xf>
    <xf numFmtId="0" fontId="1" fillId="0" borderId="0" xfId="1" applyAlignment="1">
      <alignment horizontal="left" vertical="center" indent="4"/>
    </xf>
    <xf numFmtId="0" fontId="11" fillId="9" borderId="4" xfId="0" applyFont="1" applyFill="1" applyBorder="1" applyAlignment="1">
      <alignment horizontal="left" vertical="center" wrapText="1"/>
    </xf>
    <xf numFmtId="0" fontId="12" fillId="9" borderId="4" xfId="0" applyFont="1" applyFill="1" applyBorder="1" applyAlignment="1">
      <alignment horizontal="left" vertical="center" wrapText="1"/>
    </xf>
    <xf numFmtId="10" fontId="13" fillId="7" borderId="3" xfId="1" applyNumberFormat="1" applyFont="1" applyFill="1" applyBorder="1" applyAlignment="1">
      <alignment horizontal="center" vertical="center"/>
    </xf>
    <xf numFmtId="10" fontId="5" fillId="8" borderId="3" xfId="1" applyNumberFormat="1" applyFont="1" applyFill="1" applyBorder="1" applyAlignment="1">
      <alignment horizontal="center" vertical="center"/>
    </xf>
    <xf numFmtId="0" fontId="1" fillId="5" borderId="0" xfId="1" applyFill="1" applyBorder="1" applyAlignment="1">
      <alignment horizontal="center"/>
    </xf>
    <xf numFmtId="0" fontId="14" fillId="3" borderId="0" xfId="1" applyFont="1" applyFill="1" applyBorder="1" applyAlignment="1">
      <alignment horizontal="center" vertical="center" wrapText="1"/>
    </xf>
    <xf numFmtId="0" fontId="14" fillId="5" borderId="0" xfId="1" applyFont="1" applyFill="1" applyBorder="1" applyAlignment="1">
      <alignment vertical="center" wrapText="1"/>
    </xf>
    <xf numFmtId="0" fontId="11" fillId="10"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5" fillId="0" borderId="4" xfId="0" applyFont="1" applyBorder="1" applyAlignment="1">
      <alignment horizontal="left" vertical="center" wrapText="1"/>
    </xf>
    <xf numFmtId="0" fontId="14" fillId="3" borderId="0" xfId="1" applyFont="1" applyFill="1" applyBorder="1" applyAlignment="1">
      <alignment vertical="center" wrapText="1"/>
    </xf>
    <xf numFmtId="0" fontId="16" fillId="11" borderId="3" xfId="1" applyFont="1" applyFill="1" applyBorder="1" applyAlignment="1">
      <alignment horizontal="left" vertical="center"/>
    </xf>
    <xf numFmtId="0" fontId="16" fillId="11" borderId="3" xfId="1" applyFont="1" applyFill="1" applyBorder="1" applyAlignment="1">
      <alignment horizontal="center" vertical="center"/>
    </xf>
    <xf numFmtId="164" fontId="2" fillId="11" borderId="3" xfId="2" applyNumberFormat="1" applyFont="1" applyFill="1" applyBorder="1" applyAlignment="1">
      <alignment horizontal="center" vertical="center"/>
    </xf>
    <xf numFmtId="9" fontId="2" fillId="5" borderId="0" xfId="2" applyFont="1" applyFill="1" applyBorder="1" applyAlignment="1">
      <alignment horizontal="center" vertical="center"/>
    </xf>
    <xf numFmtId="0" fontId="14" fillId="0" borderId="0" xfId="1" applyFont="1" applyFill="1" applyBorder="1" applyAlignment="1">
      <alignment vertical="center" wrapText="1"/>
    </xf>
    <xf numFmtId="0" fontId="18" fillId="11" borderId="5" xfId="3" applyFont="1" applyFill="1" applyBorder="1" applyAlignment="1" applyProtection="1">
      <alignment horizontal="left" vertical="center" wrapText="1"/>
      <protection locked="0"/>
    </xf>
    <xf numFmtId="0" fontId="19" fillId="11" borderId="6" xfId="3" applyFont="1" applyFill="1" applyBorder="1" applyAlignment="1" applyProtection="1">
      <alignment horizontal="center" vertical="center" wrapText="1"/>
    </xf>
    <xf numFmtId="0" fontId="19" fillId="11" borderId="7" xfId="3" applyFont="1" applyFill="1" applyBorder="1" applyAlignment="1" applyProtection="1">
      <alignment horizontal="center" vertical="center" wrapText="1"/>
    </xf>
    <xf numFmtId="0" fontId="19" fillId="11" borderId="8" xfId="3" applyFont="1" applyFill="1" applyBorder="1" applyAlignment="1" applyProtection="1">
      <alignment horizontal="center" vertical="center" wrapText="1"/>
    </xf>
    <xf numFmtId="0" fontId="20" fillId="11" borderId="3" xfId="3" applyFont="1" applyFill="1" applyBorder="1" applyAlignment="1" applyProtection="1">
      <alignment horizontal="center" vertical="center" wrapText="1"/>
    </xf>
    <xf numFmtId="0" fontId="20" fillId="11" borderId="6" xfId="3" applyFont="1" applyFill="1" applyBorder="1" applyAlignment="1" applyProtection="1">
      <alignment horizontal="center" vertical="center" wrapText="1"/>
    </xf>
    <xf numFmtId="0" fontId="20" fillId="11" borderId="8" xfId="3" applyFont="1" applyFill="1" applyBorder="1" applyAlignment="1" applyProtection="1">
      <alignment horizontal="center" vertical="center" wrapText="1"/>
    </xf>
    <xf numFmtId="0" fontId="16" fillId="11" borderId="3" xfId="3" applyFont="1" applyFill="1" applyBorder="1" applyAlignment="1" applyProtection="1">
      <alignment horizontal="center" vertical="center" wrapText="1"/>
    </xf>
    <xf numFmtId="0" fontId="16" fillId="11" borderId="3" xfId="3" applyFont="1" applyFill="1" applyBorder="1" applyAlignment="1" applyProtection="1">
      <alignment horizontal="center" vertical="center" wrapText="1"/>
    </xf>
    <xf numFmtId="0" fontId="16" fillId="11" borderId="6" xfId="3" applyFont="1" applyFill="1" applyBorder="1" applyAlignment="1" applyProtection="1">
      <alignment horizontal="center" vertical="center" wrapText="1"/>
    </xf>
    <xf numFmtId="0" fontId="16" fillId="11" borderId="8" xfId="3" applyFont="1" applyFill="1" applyBorder="1" applyAlignment="1" applyProtection="1">
      <alignment horizontal="center" vertical="center" wrapText="1"/>
    </xf>
    <xf numFmtId="0" fontId="18" fillId="12" borderId="9" xfId="3" applyFont="1" applyFill="1" applyBorder="1" applyAlignment="1" applyProtection="1">
      <alignment horizontal="center" vertical="center" wrapText="1"/>
      <protection locked="0"/>
    </xf>
    <xf numFmtId="0" fontId="21" fillId="0" borderId="10" xfId="3" applyFont="1" applyBorder="1" applyAlignment="1" applyProtection="1">
      <alignment horizontal="left" vertical="center" wrapText="1"/>
      <protection locked="0"/>
    </xf>
    <xf numFmtId="0" fontId="22" fillId="5" borderId="11" xfId="3" applyFont="1" applyFill="1" applyBorder="1" applyAlignment="1">
      <alignment horizontal="center" vertical="center" wrapText="1"/>
    </xf>
    <xf numFmtId="0" fontId="23" fillId="5" borderId="11" xfId="3" applyFont="1" applyFill="1" applyBorder="1" applyAlignment="1" applyProtection="1">
      <alignment horizontal="center" vertical="center" wrapText="1" readingOrder="1"/>
      <protection locked="0"/>
    </xf>
    <xf numFmtId="0" fontId="10" fillId="0" borderId="12" xfId="3" applyFont="1" applyBorder="1" applyAlignment="1" applyProtection="1">
      <alignment horizontal="center" vertical="center" wrapText="1" readingOrder="1"/>
      <protection locked="0"/>
    </xf>
    <xf numFmtId="0" fontId="10" fillId="0" borderId="10" xfId="3" applyFont="1" applyBorder="1" applyAlignment="1" applyProtection="1">
      <alignment horizontal="center" vertical="center" wrapText="1" readingOrder="1"/>
      <protection locked="0"/>
    </xf>
    <xf numFmtId="0" fontId="23" fillId="5" borderId="10" xfId="3" applyFont="1" applyFill="1" applyBorder="1" applyAlignment="1" applyProtection="1">
      <alignment horizontal="center" vertical="center" wrapText="1" readingOrder="1"/>
      <protection locked="0"/>
    </xf>
    <xf numFmtId="165" fontId="21" fillId="0" borderId="13" xfId="3" applyNumberFormat="1" applyFont="1" applyBorder="1" applyAlignment="1" applyProtection="1">
      <alignment horizontal="center" vertical="center" wrapText="1" readingOrder="1"/>
      <protection locked="0"/>
    </xf>
    <xf numFmtId="0" fontId="24" fillId="0" borderId="14" xfId="3" applyFont="1" applyBorder="1" applyAlignment="1" applyProtection="1">
      <alignment horizontal="center" vertical="center" wrapText="1" readingOrder="1"/>
      <protection locked="0"/>
    </xf>
    <xf numFmtId="0" fontId="25" fillId="12" borderId="15" xfId="3" applyFont="1" applyFill="1" applyBorder="1" applyAlignment="1" applyProtection="1">
      <alignment horizontal="right" vertical="center" wrapText="1"/>
    </xf>
    <xf numFmtId="0" fontId="18" fillId="12" borderId="0" xfId="3" applyFont="1" applyFill="1" applyBorder="1" applyAlignment="1" applyProtection="1">
      <alignment horizontal="center" vertical="center" wrapText="1"/>
      <protection locked="0"/>
    </xf>
    <xf numFmtId="0" fontId="21" fillId="0" borderId="0" xfId="3" applyFont="1" applyBorder="1" applyAlignment="1" applyProtection="1">
      <alignment horizontal="left" vertical="center" wrapText="1"/>
      <protection locked="0"/>
    </xf>
    <xf numFmtId="0" fontId="10" fillId="0" borderId="16" xfId="3" applyFont="1" applyBorder="1" applyAlignment="1" applyProtection="1">
      <alignment horizontal="center" vertical="center" wrapText="1" readingOrder="1"/>
      <protection locked="0"/>
    </xf>
    <xf numFmtId="0" fontId="10" fillId="0" borderId="0" xfId="3" applyFont="1" applyBorder="1" applyAlignment="1" applyProtection="1">
      <alignment horizontal="center" vertical="center" wrapText="1" readingOrder="1"/>
      <protection locked="0"/>
    </xf>
    <xf numFmtId="0" fontId="23" fillId="5" borderId="0" xfId="3" applyFont="1" applyFill="1" applyBorder="1" applyAlignment="1" applyProtection="1">
      <alignment horizontal="center" vertical="center" wrapText="1" readingOrder="1"/>
      <protection locked="0"/>
    </xf>
    <xf numFmtId="165" fontId="21" fillId="0" borderId="17" xfId="3" applyNumberFormat="1" applyFont="1" applyBorder="1" applyAlignment="1" applyProtection="1">
      <alignment horizontal="center" vertical="center" wrapText="1" readingOrder="1"/>
      <protection locked="0"/>
    </xf>
    <xf numFmtId="1" fontId="21" fillId="0" borderId="17" xfId="3" applyNumberFormat="1" applyFont="1" applyBorder="1" applyAlignment="1" applyProtection="1">
      <alignment horizontal="center" vertical="center" wrapText="1" readingOrder="1"/>
      <protection locked="0"/>
    </xf>
    <xf numFmtId="0" fontId="23" fillId="5" borderId="14" xfId="3" applyFont="1" applyFill="1" applyBorder="1" applyAlignment="1" applyProtection="1">
      <alignment horizontal="center" vertical="center" wrapText="1" readingOrder="1"/>
      <protection locked="0"/>
    </xf>
    <xf numFmtId="0" fontId="21" fillId="0" borderId="18" xfId="3" applyFont="1" applyBorder="1" applyAlignment="1" applyProtection="1">
      <alignment horizontal="left" vertical="center" wrapText="1"/>
      <protection locked="0"/>
    </xf>
    <xf numFmtId="0" fontId="10" fillId="0" borderId="19" xfId="3" applyFont="1" applyBorder="1" applyAlignment="1" applyProtection="1">
      <alignment horizontal="center" vertical="center" wrapText="1" readingOrder="1"/>
      <protection locked="0"/>
    </xf>
    <xf numFmtId="0" fontId="10" fillId="0" borderId="18" xfId="3" applyFont="1" applyBorder="1" applyAlignment="1" applyProtection="1">
      <alignment horizontal="center" vertical="center" wrapText="1" readingOrder="1"/>
      <protection locked="0"/>
    </xf>
    <xf numFmtId="0" fontId="23" fillId="5" borderId="18" xfId="3" applyFont="1" applyFill="1" applyBorder="1" applyAlignment="1" applyProtection="1">
      <alignment horizontal="center" vertical="center" wrapText="1" readingOrder="1"/>
      <protection locked="0"/>
    </xf>
    <xf numFmtId="1" fontId="21" fillId="0" borderId="20" xfId="3" applyNumberFormat="1" applyFont="1" applyBorder="1" applyAlignment="1" applyProtection="1">
      <alignment horizontal="center" vertical="center" wrapText="1" readingOrder="1"/>
      <protection locked="0"/>
    </xf>
    <xf numFmtId="0" fontId="23" fillId="5" borderId="21" xfId="3" applyFont="1" applyFill="1" applyBorder="1" applyAlignment="1">
      <alignment horizontal="center" vertical="center" wrapText="1" readingOrder="1"/>
    </xf>
    <xf numFmtId="0" fontId="18" fillId="12" borderId="5" xfId="3" applyFont="1" applyFill="1" applyBorder="1" applyAlignment="1" applyProtection="1">
      <alignment horizontal="center" vertical="center" wrapText="1"/>
      <protection locked="0"/>
    </xf>
    <xf numFmtId="0" fontId="26" fillId="7" borderId="22" xfId="3" applyFont="1" applyFill="1" applyBorder="1" applyAlignment="1">
      <alignment horizontal="left" vertical="center" wrapText="1"/>
    </xf>
    <xf numFmtId="0" fontId="26" fillId="7" borderId="23" xfId="3" applyFont="1" applyFill="1" applyBorder="1" applyAlignment="1">
      <alignment horizontal="left" vertical="center" wrapText="1"/>
    </xf>
    <xf numFmtId="0" fontId="22" fillId="7" borderId="24" xfId="3" applyFont="1" applyFill="1" applyBorder="1" applyAlignment="1">
      <alignment vertical="center" wrapText="1"/>
    </xf>
    <xf numFmtId="0" fontId="27" fillId="7" borderId="25" xfId="3" applyFont="1" applyFill="1" applyBorder="1" applyAlignment="1">
      <alignment horizontal="center" vertical="center" wrapText="1"/>
    </xf>
    <xf numFmtId="0" fontId="28" fillId="7" borderId="25" xfId="3" applyFont="1" applyFill="1" applyBorder="1" applyAlignment="1" applyProtection="1">
      <alignment horizontal="center" vertical="center" wrapText="1" readingOrder="1"/>
      <protection locked="0"/>
    </xf>
    <xf numFmtId="0" fontId="23" fillId="7" borderId="26" xfId="3" applyFont="1" applyFill="1" applyBorder="1" applyAlignment="1" applyProtection="1">
      <alignment horizontal="center" vertical="center" wrapText="1" readingOrder="1"/>
      <protection locked="0"/>
    </xf>
    <xf numFmtId="0" fontId="23" fillId="7" borderId="27" xfId="3" applyFont="1" applyFill="1" applyBorder="1" applyAlignment="1" applyProtection="1">
      <alignment horizontal="center" vertical="center" wrapText="1" readingOrder="1"/>
      <protection locked="0"/>
    </xf>
    <xf numFmtId="0" fontId="23" fillId="7" borderId="28" xfId="3" applyFont="1" applyFill="1" applyBorder="1" applyAlignment="1" applyProtection="1">
      <alignment horizontal="center" vertical="center" wrapText="1" readingOrder="1"/>
      <protection locked="0"/>
    </xf>
    <xf numFmtId="0" fontId="26" fillId="13" borderId="29" xfId="3" applyFont="1" applyFill="1" applyBorder="1" applyAlignment="1">
      <alignment horizontal="left" vertical="center" wrapText="1"/>
    </xf>
    <xf numFmtId="0" fontId="26" fillId="13" borderId="30" xfId="3" applyFont="1" applyFill="1" applyBorder="1" applyAlignment="1">
      <alignment horizontal="left" vertical="center" wrapText="1"/>
    </xf>
    <xf numFmtId="0" fontId="26" fillId="13" borderId="31" xfId="3" applyFont="1" applyFill="1" applyBorder="1" applyAlignment="1">
      <alignment horizontal="left" vertical="center" wrapText="1"/>
    </xf>
    <xf numFmtId="0" fontId="22" fillId="13" borderId="11" xfId="3" applyFont="1" applyFill="1" applyBorder="1" applyAlignment="1">
      <alignment horizontal="center" vertical="center" wrapText="1"/>
    </xf>
    <xf numFmtId="0" fontId="23" fillId="13" borderId="11" xfId="3" applyFont="1" applyFill="1" applyBorder="1" applyAlignment="1" applyProtection="1">
      <alignment horizontal="center" vertical="center" wrapText="1" readingOrder="1"/>
      <protection locked="0"/>
    </xf>
    <xf numFmtId="0" fontId="29" fillId="13" borderId="11" xfId="3" applyFont="1" applyFill="1" applyBorder="1" applyAlignment="1" applyProtection="1">
      <alignment horizontal="center" vertical="center" wrapText="1" readingOrder="1"/>
      <protection locked="0"/>
    </xf>
    <xf numFmtId="9" fontId="24" fillId="13" borderId="11" xfId="3" applyNumberFormat="1" applyFont="1" applyFill="1" applyBorder="1" applyAlignment="1" applyProtection="1">
      <alignment horizontal="center" vertical="center" wrapText="1" readingOrder="1"/>
      <protection locked="0"/>
    </xf>
    <xf numFmtId="10" fontId="21" fillId="13" borderId="11" xfId="3" applyNumberFormat="1" applyFont="1" applyFill="1" applyBorder="1" applyAlignment="1" applyProtection="1">
      <alignment horizontal="center" vertical="center" wrapText="1" readingOrder="1"/>
      <protection locked="0"/>
    </xf>
    <xf numFmtId="0" fontId="24" fillId="0" borderId="11" xfId="3" applyFont="1" applyBorder="1" applyAlignment="1" applyProtection="1">
      <alignment horizontal="center" vertical="center" wrapText="1" readingOrder="1"/>
      <protection locked="0"/>
    </xf>
    <xf numFmtId="0" fontId="25" fillId="12" borderId="11" xfId="3" applyFont="1" applyFill="1" applyBorder="1" applyAlignment="1" applyProtection="1">
      <alignment horizontal="right" vertical="center" wrapText="1"/>
    </xf>
    <xf numFmtId="0" fontId="26" fillId="13" borderId="16" xfId="3" applyFont="1" applyFill="1" applyBorder="1" applyAlignment="1">
      <alignment horizontal="left" vertical="center" wrapText="1"/>
    </xf>
    <xf numFmtId="0" fontId="26" fillId="13" borderId="0" xfId="3" applyFont="1" applyFill="1" applyBorder="1" applyAlignment="1">
      <alignment horizontal="left" vertical="center" wrapText="1"/>
    </xf>
    <xf numFmtId="0" fontId="26" fillId="13" borderId="32" xfId="3" applyFont="1" applyFill="1" applyBorder="1" applyAlignment="1">
      <alignment horizontal="left" vertical="center" wrapText="1"/>
    </xf>
    <xf numFmtId="2" fontId="30" fillId="13" borderId="11" xfId="3" applyNumberFormat="1" applyFont="1" applyFill="1" applyBorder="1" applyAlignment="1" applyProtection="1">
      <alignment horizontal="center" vertical="center" wrapText="1" readingOrder="1"/>
      <protection locked="0"/>
    </xf>
    <xf numFmtId="10" fontId="31" fillId="13" borderId="11" xfId="3" applyNumberFormat="1" applyFont="1" applyFill="1" applyBorder="1" applyAlignment="1" applyProtection="1">
      <alignment horizontal="center" vertical="center" wrapText="1" readingOrder="1"/>
      <protection locked="0"/>
    </xf>
    <xf numFmtId="0" fontId="23" fillId="5" borderId="11" xfId="3" applyFont="1" applyFill="1" applyBorder="1" applyAlignment="1" applyProtection="1">
      <alignment horizontal="center" vertical="center" wrapText="1" readingOrder="1"/>
      <protection locked="0"/>
    </xf>
    <xf numFmtId="0" fontId="26" fillId="13" borderId="33" xfId="3" applyFont="1" applyFill="1" applyBorder="1" applyAlignment="1">
      <alignment horizontal="left" vertical="center" wrapText="1"/>
    </xf>
    <xf numFmtId="0" fontId="26" fillId="13" borderId="27" xfId="3" applyFont="1" applyFill="1" applyBorder="1" applyAlignment="1">
      <alignment horizontal="left" vertical="center" wrapText="1"/>
    </xf>
    <xf numFmtId="0" fontId="26" fillId="13" borderId="34" xfId="3" applyFont="1" applyFill="1" applyBorder="1" applyAlignment="1">
      <alignment horizontal="left" vertical="center" wrapText="1"/>
    </xf>
    <xf numFmtId="0" fontId="23" fillId="5" borderId="11" xfId="3" applyFont="1" applyFill="1" applyBorder="1" applyAlignment="1">
      <alignment horizontal="center" vertical="center" wrapText="1" readingOrder="1"/>
    </xf>
    <xf numFmtId="0" fontId="32" fillId="5" borderId="29" xfId="3" applyFont="1" applyFill="1" applyBorder="1" applyAlignment="1">
      <alignment horizontal="left" vertical="center"/>
    </xf>
    <xf numFmtId="0" fontId="32" fillId="5" borderId="31" xfId="3" applyFont="1" applyFill="1" applyBorder="1" applyAlignment="1">
      <alignment horizontal="left" vertical="center"/>
    </xf>
    <xf numFmtId="0" fontId="11" fillId="14" borderId="11" xfId="3" applyFont="1" applyFill="1" applyBorder="1" applyAlignment="1">
      <alignment horizontal="center" vertical="center" wrapText="1"/>
    </xf>
    <xf numFmtId="0" fontId="22" fillId="15" borderId="11" xfId="3" applyFont="1" applyFill="1" applyBorder="1" applyAlignment="1">
      <alignment horizontal="center" vertical="center" wrapText="1"/>
    </xf>
    <xf numFmtId="0" fontId="23" fillId="15" borderId="11" xfId="3" applyFont="1" applyFill="1" applyBorder="1" applyAlignment="1" applyProtection="1">
      <alignment horizontal="center" vertical="center" wrapText="1" readingOrder="1"/>
      <protection locked="0"/>
    </xf>
    <xf numFmtId="0" fontId="1" fillId="0" borderId="29" xfId="1" applyBorder="1" applyAlignment="1">
      <alignment horizontal="center"/>
    </xf>
    <xf numFmtId="0" fontId="1" fillId="0" borderId="31" xfId="1" applyBorder="1" applyAlignment="1">
      <alignment horizontal="center"/>
    </xf>
    <xf numFmtId="0" fontId="32" fillId="5" borderId="33" xfId="3" applyFont="1" applyFill="1" applyBorder="1" applyAlignment="1">
      <alignment horizontal="left" vertical="center"/>
    </xf>
    <xf numFmtId="0" fontId="32" fillId="5" borderId="34" xfId="3" applyFont="1" applyFill="1" applyBorder="1" applyAlignment="1">
      <alignment horizontal="left" vertical="center"/>
    </xf>
    <xf numFmtId="0" fontId="11" fillId="5" borderId="11" xfId="3" applyFont="1" applyFill="1" applyBorder="1" applyAlignment="1">
      <alignment horizontal="center" vertical="center" wrapText="1"/>
    </xf>
    <xf numFmtId="0" fontId="33" fillId="5" borderId="11" xfId="3" applyFont="1" applyFill="1" applyBorder="1" applyAlignment="1" applyProtection="1">
      <alignment horizontal="center" vertical="center" wrapText="1" readingOrder="1"/>
      <protection locked="0"/>
    </xf>
    <xf numFmtId="0" fontId="3" fillId="0" borderId="11" xfId="1" applyFont="1" applyBorder="1"/>
    <xf numFmtId="0" fontId="1" fillId="0" borderId="16" xfId="1" applyBorder="1" applyAlignment="1">
      <alignment horizontal="center"/>
    </xf>
    <xf numFmtId="0" fontId="1" fillId="0" borderId="32" xfId="1" applyBorder="1" applyAlignment="1">
      <alignment horizontal="center"/>
    </xf>
    <xf numFmtId="0" fontId="32" fillId="15" borderId="11" xfId="3" applyFont="1" applyFill="1" applyBorder="1" applyAlignment="1">
      <alignment horizontal="left" vertical="center" wrapText="1"/>
    </xf>
    <xf numFmtId="9" fontId="22" fillId="15" borderId="11" xfId="3" applyNumberFormat="1" applyFont="1" applyFill="1" applyBorder="1" applyAlignment="1">
      <alignment horizontal="center" vertical="center" wrapText="1"/>
    </xf>
    <xf numFmtId="0" fontId="32" fillId="0" borderId="11" xfId="3" applyFont="1" applyFill="1" applyBorder="1" applyAlignment="1">
      <alignment horizontal="left" vertical="center" wrapText="1"/>
    </xf>
    <xf numFmtId="0" fontId="1" fillId="0" borderId="11" xfId="1" applyBorder="1"/>
    <xf numFmtId="0" fontId="32" fillId="5" borderId="11" xfId="3" applyFont="1" applyFill="1" applyBorder="1" applyAlignment="1">
      <alignment horizontal="left" vertical="center" wrapText="1"/>
    </xf>
    <xf numFmtId="0" fontId="11" fillId="15" borderId="11" xfId="3" applyFont="1" applyFill="1" applyBorder="1" applyAlignment="1">
      <alignment horizontal="center" vertical="center" wrapText="1"/>
    </xf>
    <xf numFmtId="10" fontId="22" fillId="15" borderId="11" xfId="3" applyNumberFormat="1" applyFont="1" applyFill="1" applyBorder="1" applyAlignment="1">
      <alignment horizontal="center" vertical="center" wrapText="1"/>
    </xf>
    <xf numFmtId="0" fontId="18" fillId="12" borderId="35" xfId="3" applyFont="1" applyFill="1" applyBorder="1" applyAlignment="1" applyProtection="1">
      <alignment horizontal="center" vertical="center" wrapText="1"/>
      <protection locked="0"/>
    </xf>
    <xf numFmtId="0" fontId="32" fillId="15" borderId="29" xfId="3" applyFont="1" applyFill="1" applyBorder="1" applyAlignment="1">
      <alignment horizontal="left" vertical="center" wrapText="1"/>
    </xf>
    <xf numFmtId="0" fontId="32" fillId="15" borderId="31" xfId="3" applyFont="1" applyFill="1" applyBorder="1" applyAlignment="1">
      <alignment horizontal="left" vertical="center" wrapText="1"/>
    </xf>
    <xf numFmtId="0" fontId="32" fillId="15" borderId="33" xfId="3" applyFont="1" applyFill="1" applyBorder="1" applyAlignment="1">
      <alignment horizontal="left" vertical="center" wrapText="1"/>
    </xf>
    <xf numFmtId="0" fontId="32" fillId="15" borderId="34" xfId="3" applyFont="1" applyFill="1" applyBorder="1" applyAlignment="1">
      <alignment horizontal="left" vertical="center" wrapText="1"/>
    </xf>
    <xf numFmtId="0" fontId="1" fillId="0" borderId="33" xfId="1" applyBorder="1" applyAlignment="1">
      <alignment horizontal="center"/>
    </xf>
    <xf numFmtId="0" fontId="1" fillId="0" borderId="34" xfId="1" applyBorder="1" applyAlignment="1">
      <alignment horizontal="center"/>
    </xf>
    <xf numFmtId="9" fontId="23" fillId="15" borderId="11" xfId="3" applyNumberFormat="1" applyFont="1" applyFill="1" applyBorder="1" applyAlignment="1" applyProtection="1">
      <alignment horizontal="center" vertical="center" wrapText="1" readingOrder="1"/>
      <protection locked="0"/>
    </xf>
    <xf numFmtId="0" fontId="1" fillId="0" borderId="11" xfId="1" applyBorder="1" applyAlignment="1">
      <alignment horizontal="right"/>
    </xf>
    <xf numFmtId="0" fontId="23" fillId="15" borderId="36" xfId="3" applyFont="1" applyFill="1" applyBorder="1" applyAlignment="1" applyProtection="1">
      <alignment horizontal="center" vertical="center" wrapText="1" readingOrder="1"/>
      <protection locked="0"/>
    </xf>
    <xf numFmtId="0" fontId="33" fillId="5" borderId="36" xfId="3" applyFont="1" applyFill="1" applyBorder="1" applyAlignment="1" applyProtection="1">
      <alignment horizontal="center" vertical="center" wrapText="1" readingOrder="1"/>
      <protection locked="0"/>
    </xf>
    <xf numFmtId="0" fontId="32" fillId="15" borderId="36" xfId="3" applyFont="1" applyFill="1" applyBorder="1" applyAlignment="1">
      <alignment horizontal="left" vertical="center" wrapText="1"/>
    </xf>
    <xf numFmtId="0" fontId="32" fillId="15" borderId="37" xfId="3" applyFont="1" applyFill="1" applyBorder="1" applyAlignment="1">
      <alignment horizontal="left" vertical="center" wrapText="1"/>
    </xf>
    <xf numFmtId="0" fontId="32" fillId="5" borderId="36" xfId="3" applyFont="1" applyFill="1" applyBorder="1" applyAlignment="1">
      <alignment horizontal="left" vertical="center" wrapText="1"/>
    </xf>
    <xf numFmtId="0" fontId="32" fillId="5" borderId="37" xfId="3" applyFont="1" applyFill="1" applyBorder="1" applyAlignment="1">
      <alignment horizontal="left" vertical="center" wrapText="1"/>
    </xf>
    <xf numFmtId="0" fontId="18" fillId="5" borderId="0" xfId="3" applyFont="1" applyFill="1" applyBorder="1" applyAlignment="1" applyProtection="1">
      <alignment horizontal="center" vertical="center" wrapText="1"/>
      <protection locked="0"/>
    </xf>
    <xf numFmtId="0" fontId="22" fillId="5" borderId="0" xfId="3" applyFont="1" applyFill="1" applyBorder="1" applyAlignment="1">
      <alignment horizontal="left" vertical="center" wrapText="1"/>
    </xf>
    <xf numFmtId="0" fontId="22" fillId="10" borderId="0" xfId="3" applyFont="1" applyFill="1" applyBorder="1" applyAlignment="1">
      <alignment horizontal="left" vertical="center" wrapText="1"/>
    </xf>
    <xf numFmtId="0" fontId="23" fillId="5" borderId="0" xfId="3" applyFont="1" applyFill="1" applyBorder="1" applyAlignment="1" applyProtection="1">
      <alignment horizontal="center" vertical="center" wrapText="1" readingOrder="1"/>
      <protection locked="0"/>
    </xf>
    <xf numFmtId="9" fontId="21" fillId="0" borderId="0" xfId="3" applyNumberFormat="1" applyFont="1" applyBorder="1" applyAlignment="1" applyProtection="1">
      <alignment horizontal="center" vertical="center" wrapText="1" readingOrder="1"/>
      <protection locked="0"/>
    </xf>
    <xf numFmtId="0" fontId="34" fillId="5" borderId="0" xfId="3" applyFont="1" applyFill="1" applyBorder="1" applyAlignment="1">
      <alignment horizontal="left" vertical="center"/>
    </xf>
    <xf numFmtId="0" fontId="27" fillId="2" borderId="0" xfId="3" applyFont="1" applyFill="1" applyBorder="1" applyAlignment="1">
      <alignment horizontal="center" vertical="center"/>
    </xf>
    <xf numFmtId="0" fontId="35" fillId="16" borderId="0" xfId="3" applyFont="1" applyFill="1" applyBorder="1" applyAlignment="1">
      <alignment horizontal="center" vertical="center" wrapText="1"/>
    </xf>
    <xf numFmtId="0" fontId="36" fillId="7" borderId="0" xfId="3" applyFont="1" applyFill="1" applyBorder="1" applyAlignment="1">
      <alignment horizontal="center" vertical="center" wrapText="1"/>
    </xf>
    <xf numFmtId="0" fontId="35" fillId="17" borderId="0" xfId="3" applyFont="1" applyFill="1" applyBorder="1" applyAlignment="1">
      <alignment horizontal="center" vertical="center" wrapText="1"/>
    </xf>
  </cellXfs>
  <cellStyles count="6">
    <cellStyle name="Euro" xfId="4"/>
    <cellStyle name="Hipervínculo 2" xfId="5"/>
    <cellStyle name="Normal" xfId="0" builtinId="0"/>
    <cellStyle name="Normal 2" xfId="3"/>
    <cellStyle name="Normal 2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00"/>
            </a:solidFill>
          </c:spPr>
          <c:invertIfNegative val="0"/>
          <c:dPt>
            <c:idx val="3"/>
            <c:invertIfNegative val="0"/>
            <c:bubble3D val="0"/>
            <c:spPr>
              <a:solidFill>
                <a:srgbClr val="FFC000"/>
              </a:solidFill>
            </c:spPr>
          </c:dPt>
          <c:dLbls>
            <c:showLegendKey val="0"/>
            <c:showVal val="1"/>
            <c:showCatName val="0"/>
            <c:showSerName val="0"/>
            <c:showPercent val="0"/>
            <c:showBubbleSize val="0"/>
            <c:showLeaderLines val="0"/>
          </c:dLbls>
          <c:val>
            <c:numRef>
              <c:f>'SUSTENTO INDICADOR 2020 (2)'!$J$17:$J$22</c:f>
              <c:numCache>
                <c:formatCode>0.00%</c:formatCode>
                <c:ptCount val="6"/>
                <c:pt idx="0">
                  <c:v>0.93</c:v>
                </c:pt>
                <c:pt idx="1">
                  <c:v>0.92</c:v>
                </c:pt>
                <c:pt idx="2">
                  <c:v>0.85</c:v>
                </c:pt>
                <c:pt idx="3">
                  <c:v>0.68</c:v>
                </c:pt>
                <c:pt idx="4">
                  <c:v>1</c:v>
                </c:pt>
                <c:pt idx="5">
                  <c:v>0.83</c:v>
                </c:pt>
              </c:numCache>
            </c:numRef>
          </c:val>
        </c:ser>
        <c:dLbls>
          <c:showLegendKey val="0"/>
          <c:showVal val="0"/>
          <c:showCatName val="0"/>
          <c:showSerName val="0"/>
          <c:showPercent val="0"/>
          <c:showBubbleSize val="0"/>
        </c:dLbls>
        <c:gapWidth val="150"/>
        <c:axId val="89058688"/>
        <c:axId val="93500544"/>
      </c:barChart>
      <c:catAx>
        <c:axId val="89058688"/>
        <c:scaling>
          <c:orientation val="minMax"/>
        </c:scaling>
        <c:delete val="0"/>
        <c:axPos val="b"/>
        <c:majorTickMark val="out"/>
        <c:minorTickMark val="none"/>
        <c:tickLblPos val="nextTo"/>
        <c:crossAx val="93500544"/>
        <c:crosses val="autoZero"/>
        <c:auto val="1"/>
        <c:lblAlgn val="ctr"/>
        <c:lblOffset val="100"/>
        <c:noMultiLvlLbl val="0"/>
      </c:catAx>
      <c:valAx>
        <c:axId val="93500544"/>
        <c:scaling>
          <c:orientation val="minMax"/>
        </c:scaling>
        <c:delete val="0"/>
        <c:axPos val="l"/>
        <c:majorGridlines/>
        <c:numFmt formatCode="0.00%" sourceLinked="1"/>
        <c:majorTickMark val="out"/>
        <c:minorTickMark val="none"/>
        <c:tickLblPos val="nextTo"/>
        <c:crossAx val="89058688"/>
        <c:crosses val="autoZero"/>
        <c:crossBetween val="between"/>
      </c:valAx>
    </c:plotArea>
    <c:legend>
      <c:legendPos val="r"/>
      <c:layout/>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4</xdr:row>
      <xdr:rowOff>133350</xdr:rowOff>
    </xdr:from>
    <xdr:to>
      <xdr:col>16</xdr:col>
      <xdr:colOff>76199</xdr:colOff>
      <xdr:row>23</xdr:row>
      <xdr:rowOff>152400</xdr:rowOff>
    </xdr:to>
    <xdr:sp macro="" textlink="">
      <xdr:nvSpPr>
        <xdr:cNvPr id="2" name="1 Rectángulo"/>
        <xdr:cNvSpPr/>
      </xdr:nvSpPr>
      <xdr:spPr>
        <a:xfrm>
          <a:off x="161925" y="1524000"/>
          <a:ext cx="16411574" cy="9039225"/>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MX" sz="1100"/>
        </a:p>
      </xdr:txBody>
    </xdr:sp>
    <xdr:clientData/>
  </xdr:twoCellAnchor>
  <xdr:twoCellAnchor editAs="oneCell">
    <xdr:from>
      <xdr:col>0</xdr:col>
      <xdr:colOff>0</xdr:colOff>
      <xdr:row>0</xdr:row>
      <xdr:rowOff>142875</xdr:rowOff>
    </xdr:from>
    <xdr:to>
      <xdr:col>14</xdr:col>
      <xdr:colOff>334581</xdr:colOff>
      <xdr:row>1</xdr:row>
      <xdr:rowOff>76200</xdr:rowOff>
    </xdr:to>
    <xdr:pic>
      <xdr:nvPicPr>
        <xdr:cNvPr id="3" name="2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721"/>
        <a:stretch/>
      </xdr:blipFill>
      <xdr:spPr>
        <a:xfrm>
          <a:off x="0" y="142875"/>
          <a:ext cx="14860206" cy="438150"/>
        </a:xfrm>
        <a:prstGeom prst="rect">
          <a:avLst/>
        </a:prstGeom>
      </xdr:spPr>
    </xdr:pic>
    <xdr:clientData/>
  </xdr:twoCellAnchor>
  <xdr:twoCellAnchor editAs="oneCell">
    <xdr:from>
      <xdr:col>15</xdr:col>
      <xdr:colOff>136070</xdr:colOff>
      <xdr:row>0</xdr:row>
      <xdr:rowOff>161926</xdr:rowOff>
    </xdr:from>
    <xdr:to>
      <xdr:col>15</xdr:col>
      <xdr:colOff>769286</xdr:colOff>
      <xdr:row>0</xdr:row>
      <xdr:rowOff>189139</xdr:rowOff>
    </xdr:to>
    <xdr:pic>
      <xdr:nvPicPr>
        <xdr:cNvPr id="4" name="3 Imagen"/>
        <xdr:cNvPicPr>
          <a:picLocks noChangeAspect="1"/>
        </xdr:cNvPicPr>
      </xdr:nvPicPr>
      <xdr:blipFill rotWithShape="1">
        <a:blip xmlns:r="http://schemas.openxmlformats.org/officeDocument/2006/relationships" r:embed="rId2"/>
        <a:srcRect l="23952" t="17859" r="67890" b="64468"/>
        <a:stretch/>
      </xdr:blipFill>
      <xdr:spPr>
        <a:xfrm>
          <a:off x="15795170" y="161926"/>
          <a:ext cx="633216" cy="27213"/>
        </a:xfrm>
        <a:prstGeom prst="rect">
          <a:avLst/>
        </a:prstGeom>
      </xdr:spPr>
    </xdr:pic>
    <xdr:clientData/>
  </xdr:twoCellAnchor>
  <xdr:twoCellAnchor>
    <xdr:from>
      <xdr:col>10</xdr:col>
      <xdr:colOff>762000</xdr:colOff>
      <xdr:row>19</xdr:row>
      <xdr:rowOff>144462</xdr:rowOff>
    </xdr:from>
    <xdr:to>
      <xdr:col>16</xdr:col>
      <xdr:colOff>0</xdr:colOff>
      <xdr:row>21</xdr:row>
      <xdr:rowOff>919162</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20%20INDICADORES%202020%20TESORER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GENERL DEL PMDyG"/>
      <sheetName val="Pp1 MIR  EDSP"/>
      <sheetName val="Listas"/>
      <sheetName val="Base"/>
      <sheetName val="SUSTENTO INDICADOR 2019"/>
      <sheetName val="SUSTENTO INDICADOR 2020"/>
      <sheetName val="SUSTENTO INDICADOR 2020 (2)"/>
    </sheetNames>
    <sheetDataSet>
      <sheetData sheetId="0"/>
      <sheetData sheetId="1"/>
      <sheetData sheetId="2"/>
      <sheetData sheetId="3">
        <row r="3">
          <cell r="B3" t="str">
            <v>Acatic</v>
          </cell>
          <cell r="D3" t="str">
            <v>Subsidios sujetos a reglas de operación</v>
          </cell>
          <cell r="F3" t="str">
            <v>Gobierno</v>
          </cell>
          <cell r="U3" t="str">
            <v>Eficacia</v>
          </cell>
          <cell r="V3" t="str">
            <v>Estratégico</v>
          </cell>
          <cell r="Y3" t="str">
            <v>Mensual</v>
          </cell>
        </row>
        <row r="4">
          <cell r="B4" t="str">
            <v>Acatlán de Juárez</v>
          </cell>
          <cell r="D4" t="str">
            <v>Otros subsidios</v>
          </cell>
          <cell r="F4" t="str">
            <v>Desarrollo_Social</v>
          </cell>
          <cell r="U4" t="str">
            <v>Eficiencia</v>
          </cell>
          <cell r="V4" t="str">
            <v>Gestión</v>
          </cell>
          <cell r="Y4" t="str">
            <v>Bimestral</v>
          </cell>
        </row>
        <row r="5">
          <cell r="B5" t="str">
            <v>Ahualulco de Mercado</v>
          </cell>
          <cell r="D5" t="str">
            <v>Prestación de servicios públicos</v>
          </cell>
          <cell r="F5" t="str">
            <v>Desarrollo_Económico</v>
          </cell>
          <cell r="U5" t="str">
            <v>Economía</v>
          </cell>
          <cell r="Y5" t="str">
            <v>Trimestral</v>
          </cell>
        </row>
        <row r="6">
          <cell r="B6" t="str">
            <v>Amacueca</v>
          </cell>
          <cell r="D6" t="str">
            <v>Provisión de bienes públicos</v>
          </cell>
          <cell r="F6" t="str">
            <v>Otros</v>
          </cell>
          <cell r="U6" t="str">
            <v>Calidad</v>
          </cell>
          <cell r="Y6" t="str">
            <v>Semestral</v>
          </cell>
        </row>
        <row r="7">
          <cell r="B7" t="str">
            <v>Amatitán</v>
          </cell>
          <cell r="D7" t="str">
            <v>Planeación, Seguimiento y Evaluación de políticas Públicas</v>
          </cell>
          <cell r="Y7" t="str">
            <v>Anual</v>
          </cell>
        </row>
        <row r="8">
          <cell r="B8" t="str">
            <v>Ameca</v>
          </cell>
          <cell r="D8" t="str">
            <v>Promoción y fomento</v>
          </cell>
          <cell r="Y8" t="str">
            <v>Bianual</v>
          </cell>
        </row>
        <row r="9">
          <cell r="B9" t="str">
            <v>San Juanito de Escobedo</v>
          </cell>
          <cell r="D9" t="str">
            <v>Regulación y Supervisión</v>
          </cell>
          <cell r="Y9" t="str">
            <v>Bienal</v>
          </cell>
        </row>
        <row r="10">
          <cell r="B10" t="str">
            <v>Arandas</v>
          </cell>
          <cell r="D10" t="str">
            <v>Específicos</v>
          </cell>
          <cell r="Y10" t="str">
            <v>Periodo</v>
          </cell>
        </row>
        <row r="11">
          <cell r="B11" t="str">
            <v>El Arenal</v>
          </cell>
          <cell r="D11" t="str">
            <v>Proyectos de Inversión</v>
          </cell>
        </row>
        <row r="12">
          <cell r="B12" t="str">
            <v>Atemajac de Brizuela</v>
          </cell>
          <cell r="D12" t="str">
            <v>Apoyo al Proceso Presupuestario y para Mejorar la Eficiencia Institucional</v>
          </cell>
        </row>
        <row r="13">
          <cell r="B13" t="str">
            <v>Atengo</v>
          </cell>
          <cell r="D13" t="str">
            <v>Apoyo a la Función Pública y al Mejoramiento de la Gestión</v>
          </cell>
        </row>
        <row r="14">
          <cell r="B14" t="str">
            <v>Atenguillo</v>
          </cell>
          <cell r="D14" t="str">
            <v>Operaciones Ajenas</v>
          </cell>
        </row>
        <row r="15">
          <cell r="B15" t="str">
            <v>Atotonilco el Alto</v>
          </cell>
          <cell r="D15" t="str">
            <v>Obligaciones de Cumplimiento de Resolución Jurisdiccional</v>
          </cell>
        </row>
        <row r="16">
          <cell r="B16" t="str">
            <v>Atoyac</v>
          </cell>
          <cell r="D16" t="str">
            <v>Desastres Naturales</v>
          </cell>
        </row>
        <row r="17">
          <cell r="B17" t="str">
            <v>Autlán de Navarro</v>
          </cell>
          <cell r="D17" t="str">
            <v>Pensiones y Jubilaciones.</v>
          </cell>
        </row>
        <row r="18">
          <cell r="B18" t="str">
            <v>Ayotlán</v>
          </cell>
          <cell r="D18" t="str">
            <v>Aportaciones a la Seguiridad Social</v>
          </cell>
        </row>
        <row r="19">
          <cell r="B19" t="str">
            <v>Ayutla</v>
          </cell>
        </row>
        <row r="20">
          <cell r="B20" t="str">
            <v>La Barca</v>
          </cell>
        </row>
        <row r="21">
          <cell r="B21" t="str">
            <v>Bolaños</v>
          </cell>
        </row>
        <row r="22">
          <cell r="B22" t="str">
            <v>Cabo Corrientes</v>
          </cell>
        </row>
        <row r="23">
          <cell r="B23" t="str">
            <v>Casimiro Castillo</v>
          </cell>
        </row>
        <row r="24">
          <cell r="B24" t="str">
            <v>Cihuatlán</v>
          </cell>
        </row>
        <row r="25">
          <cell r="B25" t="str">
            <v>Zapotlán el Grande</v>
          </cell>
        </row>
        <row r="26">
          <cell r="B26" t="str">
            <v>Cocula</v>
          </cell>
        </row>
        <row r="27">
          <cell r="B27" t="str">
            <v>Colotlán</v>
          </cell>
        </row>
        <row r="28">
          <cell r="B28" t="str">
            <v>Concepción de Buenos Aires</v>
          </cell>
        </row>
        <row r="29">
          <cell r="B29" t="str">
            <v>Cuautitlán de García Barragán</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4">
        <row r="1">
          <cell r="C1" t="str">
            <v>Denominación del Programa</v>
          </cell>
          <cell r="E1" t="str">
            <v>Unidad Responsable</v>
          </cell>
        </row>
      </sheetData>
      <sheetData sheetId="5"/>
      <sheetData sheetId="6"/>
      <sheetData sheetId="7">
        <row r="17">
          <cell r="J17">
            <v>0.93</v>
          </cell>
        </row>
        <row r="18">
          <cell r="J18">
            <v>0.92</v>
          </cell>
        </row>
        <row r="19">
          <cell r="J19">
            <v>0.85</v>
          </cell>
        </row>
        <row r="20">
          <cell r="J20">
            <v>0.68</v>
          </cell>
        </row>
        <row r="21">
          <cell r="J21">
            <v>1</v>
          </cell>
        </row>
        <row r="22">
          <cell r="J22">
            <v>0.83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0"/>
  <sheetViews>
    <sheetView showGridLines="0" tabSelected="1" zoomScale="60" zoomScaleNormal="60" workbookViewId="0">
      <selection activeCell="Q22" sqref="Q22"/>
    </sheetView>
  </sheetViews>
  <sheetFormatPr baseColWidth="10" defaultRowHeight="15" x14ac:dyDescent="0.25"/>
  <cols>
    <col min="1" max="1" width="3" style="3" customWidth="1"/>
    <col min="2" max="2" width="17.42578125" style="1" customWidth="1"/>
    <col min="3" max="3" width="30" style="2" customWidth="1"/>
    <col min="4" max="4" width="54.42578125" style="2" customWidth="1"/>
    <col min="5" max="5" width="12.7109375" style="2" customWidth="1"/>
    <col min="6" max="6" width="15.28515625" style="2" customWidth="1"/>
    <col min="7" max="7" width="12.7109375" style="3" customWidth="1"/>
    <col min="8" max="9" width="9.7109375" style="3" customWidth="1"/>
    <col min="10" max="10" width="10.7109375" style="3" customWidth="1"/>
    <col min="11" max="11" width="11.5703125" style="3" customWidth="1"/>
    <col min="12" max="12" width="12.85546875" style="3" customWidth="1"/>
    <col min="13" max="13" width="8.28515625" style="3" customWidth="1"/>
    <col min="14" max="14" width="9.42578125" style="3" customWidth="1"/>
    <col min="15" max="15" width="17" style="3" customWidth="1"/>
    <col min="16" max="16" width="12.5703125" style="3" customWidth="1"/>
    <col min="17" max="17" width="8" style="3" customWidth="1"/>
    <col min="18" max="18" width="14.42578125" style="3" customWidth="1"/>
    <col min="19" max="19" width="14.7109375" style="3" customWidth="1"/>
    <col min="20" max="20" width="15.5703125" style="3" customWidth="1"/>
    <col min="21" max="22" width="11.42578125" style="3"/>
    <col min="23" max="23" width="14.5703125" style="3" bestFit="1" customWidth="1"/>
    <col min="24" max="24" width="14.42578125" style="3" bestFit="1" customWidth="1"/>
    <col min="25" max="16384" width="11.42578125" style="3"/>
  </cols>
  <sheetData>
    <row r="1" spans="2:20" ht="39.75" customHeight="1" x14ac:dyDescent="0.25">
      <c r="P1" s="4"/>
      <c r="R1" s="5"/>
    </row>
    <row r="2" spans="2:20" ht="23.25" x14ac:dyDescent="0.25">
      <c r="B2" s="6" t="s">
        <v>0</v>
      </c>
      <c r="C2" s="6"/>
      <c r="D2" s="6"/>
      <c r="E2" s="6"/>
      <c r="F2" s="6"/>
      <c r="G2" s="6"/>
      <c r="H2" s="6"/>
      <c r="I2" s="6"/>
      <c r="J2" s="6"/>
      <c r="K2" s="6"/>
      <c r="L2" s="6"/>
      <c r="M2" s="6"/>
      <c r="N2" s="6"/>
      <c r="O2" s="6"/>
      <c r="P2" s="6"/>
      <c r="R2" s="5"/>
    </row>
    <row r="3" spans="2:20" ht="23.25" x14ac:dyDescent="0.25">
      <c r="B3" s="7"/>
      <c r="C3" s="7"/>
      <c r="D3" s="7"/>
      <c r="E3" s="7"/>
      <c r="F3" s="7"/>
      <c r="G3" s="7"/>
      <c r="H3" s="7"/>
      <c r="I3" s="7"/>
      <c r="J3" s="7"/>
      <c r="K3" s="7"/>
      <c r="L3" s="7"/>
      <c r="M3" s="7"/>
      <c r="N3" s="7"/>
      <c r="O3" s="7"/>
      <c r="P3" s="7"/>
      <c r="R3" s="5"/>
    </row>
    <row r="4" spans="2:20" ht="23.25" x14ac:dyDescent="0.25">
      <c r="C4" s="8" t="s">
        <v>1</v>
      </c>
      <c r="D4" s="8"/>
      <c r="E4" s="8"/>
      <c r="F4" s="6" t="s">
        <v>2</v>
      </c>
      <c r="G4" s="6"/>
      <c r="H4" s="6"/>
      <c r="I4" s="6"/>
      <c r="J4" s="6"/>
      <c r="K4" s="6"/>
      <c r="L4" s="6"/>
      <c r="M4" s="6"/>
      <c r="N4" s="6"/>
      <c r="O4" s="6"/>
      <c r="P4" s="6"/>
    </row>
    <row r="5" spans="2:20" x14ac:dyDescent="0.25">
      <c r="C5" s="8"/>
      <c r="D5" s="8"/>
      <c r="E5" s="8"/>
    </row>
    <row r="6" spans="2:20" x14ac:dyDescent="0.25">
      <c r="C6" s="9" t="s">
        <v>3</v>
      </c>
      <c r="D6" s="9"/>
      <c r="E6" s="10"/>
      <c r="F6" s="11" t="s">
        <v>4</v>
      </c>
      <c r="G6" s="11"/>
      <c r="H6" s="11"/>
      <c r="I6" s="11"/>
      <c r="J6" s="11"/>
      <c r="K6" s="11"/>
      <c r="L6" s="11"/>
      <c r="M6" s="11"/>
      <c r="N6" s="11"/>
      <c r="O6" s="11"/>
      <c r="P6" s="11"/>
    </row>
    <row r="7" spans="2:20" x14ac:dyDescent="0.25">
      <c r="C7" s="9"/>
      <c r="D7" s="9"/>
      <c r="E7" s="12"/>
      <c r="F7" s="11"/>
      <c r="G7" s="11"/>
      <c r="H7" s="11"/>
      <c r="I7" s="11"/>
      <c r="J7" s="11"/>
      <c r="K7" s="11"/>
      <c r="L7" s="11"/>
      <c r="M7" s="11"/>
      <c r="N7" s="11"/>
      <c r="O7" s="11"/>
      <c r="P7" s="11"/>
    </row>
    <row r="8" spans="2:20" x14ac:dyDescent="0.25">
      <c r="C8" s="12"/>
      <c r="D8" s="12"/>
      <c r="E8" s="12"/>
      <c r="F8" s="12"/>
      <c r="G8" s="13"/>
      <c r="H8" s="13"/>
      <c r="I8" s="13"/>
      <c r="J8" s="13"/>
      <c r="K8" s="13"/>
      <c r="L8" s="13"/>
      <c r="M8" s="13"/>
    </row>
    <row r="9" spans="2:20" x14ac:dyDescent="0.25">
      <c r="C9" s="14" t="s">
        <v>5</v>
      </c>
      <c r="D9" s="14"/>
      <c r="E9" s="10"/>
      <c r="F9" s="15" t="s">
        <v>6</v>
      </c>
      <c r="G9" s="15"/>
      <c r="H9" s="15"/>
      <c r="I9" s="15"/>
      <c r="J9" s="15"/>
      <c r="K9" s="15"/>
      <c r="L9" s="15"/>
      <c r="M9" s="15"/>
      <c r="N9" s="15"/>
      <c r="O9" s="15"/>
      <c r="P9" s="15"/>
    </row>
    <row r="10" spans="2:20" x14ac:dyDescent="0.25">
      <c r="C10" s="14"/>
      <c r="D10" s="14"/>
      <c r="E10" s="8"/>
      <c r="F10" s="15"/>
      <c r="G10" s="15"/>
      <c r="H10" s="15"/>
      <c r="I10" s="15"/>
      <c r="J10" s="15"/>
      <c r="K10" s="15"/>
      <c r="L10" s="15"/>
      <c r="M10" s="15"/>
      <c r="N10" s="15"/>
      <c r="O10" s="15"/>
      <c r="P10" s="15"/>
    </row>
    <row r="11" spans="2:20" x14ac:dyDescent="0.25">
      <c r="C11" s="8"/>
      <c r="D11" s="8"/>
      <c r="E11" s="8"/>
    </row>
    <row r="12" spans="2:20" x14ac:dyDescent="0.25">
      <c r="F12" s="12" t="s">
        <v>7</v>
      </c>
      <c r="G12" s="16">
        <v>2018</v>
      </c>
      <c r="H12" s="16">
        <v>2019</v>
      </c>
      <c r="I12" s="17">
        <v>2020</v>
      </c>
      <c r="J12" s="16">
        <v>2021</v>
      </c>
    </row>
    <row r="13" spans="2:20" x14ac:dyDescent="0.25">
      <c r="F13" s="18"/>
      <c r="G13" s="19"/>
      <c r="H13" s="19"/>
      <c r="I13" s="19"/>
    </row>
    <row r="14" spans="2:20" ht="24" customHeight="1" x14ac:dyDescent="0.3">
      <c r="C14" s="20" t="s">
        <v>8</v>
      </c>
      <c r="D14" s="21"/>
      <c r="E14" s="21"/>
      <c r="F14" s="21"/>
      <c r="G14" s="21"/>
      <c r="H14" s="21"/>
      <c r="I14" s="21"/>
      <c r="J14" s="21"/>
      <c r="K14" s="22"/>
      <c r="L14" s="23"/>
      <c r="M14" s="23"/>
      <c r="N14" s="23"/>
      <c r="O14" s="23"/>
      <c r="P14" s="23"/>
    </row>
    <row r="15" spans="2:20" ht="24.75" customHeight="1" x14ac:dyDescent="0.25">
      <c r="C15" s="24" t="s">
        <v>9</v>
      </c>
      <c r="D15" s="25"/>
      <c r="E15" s="25" t="s">
        <v>10</v>
      </c>
      <c r="F15" s="25" t="s">
        <v>11</v>
      </c>
      <c r="G15" s="25" t="s">
        <v>12</v>
      </c>
      <c r="H15" s="25" t="s">
        <v>13</v>
      </c>
      <c r="I15" s="25" t="s">
        <v>14</v>
      </c>
      <c r="J15" s="25" t="s">
        <v>15</v>
      </c>
      <c r="K15" s="26"/>
      <c r="Q15" s="27"/>
      <c r="R15" s="27"/>
      <c r="S15" s="27"/>
      <c r="T15" s="27"/>
    </row>
    <row r="16" spans="2:20" ht="75.75" customHeight="1" x14ac:dyDescent="0.25">
      <c r="C16" s="28" t="s">
        <v>16</v>
      </c>
      <c r="D16" s="28" t="s">
        <v>17</v>
      </c>
      <c r="E16" s="29">
        <v>0.18</v>
      </c>
      <c r="F16" s="30">
        <v>0.36</v>
      </c>
      <c r="G16" s="30">
        <v>0.48</v>
      </c>
      <c r="H16" s="30">
        <v>0.51</v>
      </c>
      <c r="I16" s="30">
        <v>0.73</v>
      </c>
      <c r="J16" s="30">
        <v>0.84</v>
      </c>
      <c r="K16" s="26"/>
      <c r="L16" s="31" t="s">
        <v>18</v>
      </c>
      <c r="M16" s="31"/>
      <c r="N16" s="31"/>
      <c r="O16" s="31"/>
      <c r="P16" s="31"/>
      <c r="Q16" s="27"/>
      <c r="R16" s="27"/>
      <c r="S16" s="27"/>
      <c r="T16" s="27"/>
    </row>
    <row r="17" spans="2:20" ht="61.5" customHeight="1" x14ac:dyDescent="0.25">
      <c r="B17" s="32">
        <v>1.1000000000000001</v>
      </c>
      <c r="C17" s="33" t="s">
        <v>19</v>
      </c>
      <c r="D17" s="34" t="s">
        <v>20</v>
      </c>
      <c r="E17" s="35">
        <v>0.15</v>
      </c>
      <c r="F17" s="35">
        <v>0.28999999999999998</v>
      </c>
      <c r="G17" s="35">
        <v>0.48</v>
      </c>
      <c r="H17" s="36">
        <v>0.69</v>
      </c>
      <c r="I17" s="36">
        <v>0.81</v>
      </c>
      <c r="J17" s="36">
        <v>0.93</v>
      </c>
      <c r="K17" s="37"/>
      <c r="L17" s="38" t="s">
        <v>21</v>
      </c>
      <c r="M17" s="38"/>
      <c r="N17" s="38"/>
      <c r="O17" s="38"/>
      <c r="P17" s="38"/>
      <c r="Q17" s="39"/>
      <c r="R17" s="39"/>
      <c r="S17" s="39"/>
      <c r="T17" s="39"/>
    </row>
    <row r="18" spans="2:20" ht="71.25" customHeight="1" x14ac:dyDescent="0.25">
      <c r="B18" s="32">
        <v>1.2</v>
      </c>
      <c r="C18" s="40" t="s">
        <v>22</v>
      </c>
      <c r="D18" s="41" t="s">
        <v>23</v>
      </c>
      <c r="E18" s="36">
        <v>0.17</v>
      </c>
      <c r="F18" s="36">
        <v>0.33</v>
      </c>
      <c r="G18" s="36">
        <v>0.49</v>
      </c>
      <c r="H18" s="36">
        <v>0.67</v>
      </c>
      <c r="I18" s="36">
        <v>0.8</v>
      </c>
      <c r="J18" s="36">
        <v>0.92</v>
      </c>
      <c r="K18" s="37"/>
      <c r="L18" s="38"/>
      <c r="M18" s="38"/>
      <c r="N18" s="38"/>
      <c r="O18" s="38"/>
      <c r="P18" s="38"/>
      <c r="Q18" s="39"/>
      <c r="R18" s="39"/>
      <c r="S18" s="39"/>
      <c r="T18" s="39"/>
    </row>
    <row r="19" spans="2:20" ht="60" x14ac:dyDescent="0.25">
      <c r="B19" s="32">
        <v>1.3</v>
      </c>
      <c r="C19" s="33" t="s">
        <v>24</v>
      </c>
      <c r="D19" s="42" t="s">
        <v>25</v>
      </c>
      <c r="E19" s="35">
        <v>0.14000000000000001</v>
      </c>
      <c r="F19" s="35">
        <v>0.26</v>
      </c>
      <c r="G19" s="35">
        <v>0.4</v>
      </c>
      <c r="H19" s="36">
        <v>0.68</v>
      </c>
      <c r="I19" s="36">
        <v>0.79</v>
      </c>
      <c r="J19" s="36">
        <v>0.85</v>
      </c>
      <c r="K19" s="37"/>
      <c r="L19" s="43"/>
      <c r="M19" s="43"/>
      <c r="N19" s="43"/>
      <c r="O19" s="43"/>
      <c r="P19" s="43"/>
      <c r="Q19" s="39"/>
      <c r="R19" s="39"/>
      <c r="S19" s="39"/>
      <c r="T19" s="39"/>
    </row>
    <row r="20" spans="2:20" ht="108" x14ac:dyDescent="0.25">
      <c r="B20" s="32">
        <v>1.4</v>
      </c>
      <c r="C20" s="40" t="s">
        <v>26</v>
      </c>
      <c r="D20" s="41" t="s">
        <v>27</v>
      </c>
      <c r="E20" s="36">
        <v>0.16</v>
      </c>
      <c r="F20" s="35">
        <v>0.28000000000000003</v>
      </c>
      <c r="G20" s="35">
        <v>0.45</v>
      </c>
      <c r="H20" s="35">
        <v>0.57999999999999996</v>
      </c>
      <c r="I20" s="35">
        <v>0.63</v>
      </c>
      <c r="J20" s="35">
        <v>0.68</v>
      </c>
      <c r="K20" s="37"/>
      <c r="L20" s="43"/>
      <c r="M20" s="43"/>
      <c r="N20" s="43"/>
      <c r="O20" s="43"/>
      <c r="P20" s="43"/>
      <c r="Q20" s="39"/>
      <c r="R20" s="39"/>
      <c r="S20" s="39"/>
      <c r="T20" s="39"/>
    </row>
    <row r="21" spans="2:20" ht="48" x14ac:dyDescent="0.25">
      <c r="B21" s="32">
        <v>1.5</v>
      </c>
      <c r="C21" s="33" t="s">
        <v>28</v>
      </c>
      <c r="D21" s="34" t="s">
        <v>29</v>
      </c>
      <c r="E21" s="36">
        <v>0.19</v>
      </c>
      <c r="F21" s="36">
        <v>0.36</v>
      </c>
      <c r="G21" s="36">
        <v>0.51</v>
      </c>
      <c r="H21" s="36">
        <v>0.69</v>
      </c>
      <c r="I21" s="36">
        <v>0.84</v>
      </c>
      <c r="J21" s="36">
        <v>1</v>
      </c>
      <c r="K21" s="37"/>
      <c r="L21" s="43"/>
      <c r="M21" s="43"/>
      <c r="N21" s="43"/>
      <c r="O21" s="43"/>
      <c r="P21" s="43"/>
      <c r="Q21" s="39"/>
      <c r="R21" s="39"/>
      <c r="S21" s="39"/>
      <c r="T21" s="39"/>
    </row>
    <row r="22" spans="2:20" ht="72" x14ac:dyDescent="0.25">
      <c r="B22" s="32">
        <v>1.6</v>
      </c>
      <c r="C22" s="40" t="s">
        <v>30</v>
      </c>
      <c r="D22" s="41" t="s">
        <v>31</v>
      </c>
      <c r="E22" s="36">
        <v>0.16</v>
      </c>
      <c r="F22" s="36">
        <v>0.32</v>
      </c>
      <c r="G22" s="36">
        <v>0.48</v>
      </c>
      <c r="H22" s="36">
        <v>0.64</v>
      </c>
      <c r="I22" s="36">
        <v>0.7</v>
      </c>
      <c r="J22" s="36">
        <v>0.83</v>
      </c>
      <c r="K22" s="37"/>
      <c r="L22" s="43"/>
      <c r="M22" s="43"/>
      <c r="N22" s="43"/>
      <c r="O22" s="43"/>
      <c r="P22" s="43"/>
      <c r="Q22" s="39"/>
      <c r="R22" s="39"/>
      <c r="S22" s="39"/>
      <c r="T22" s="39"/>
    </row>
    <row r="23" spans="2:20" ht="30" customHeight="1" x14ac:dyDescent="0.25">
      <c r="C23" s="44" t="s">
        <v>32</v>
      </c>
      <c r="D23" s="45"/>
      <c r="E23" s="46">
        <f t="shared" ref="E23:I23" si="0">SUM(E17:E22)/6</f>
        <v>0.16166666666666668</v>
      </c>
      <c r="F23" s="46">
        <f t="shared" si="0"/>
        <v>0.3066666666666667</v>
      </c>
      <c r="G23" s="46">
        <f t="shared" si="0"/>
        <v>0.46833333333333332</v>
      </c>
      <c r="H23" s="46">
        <f t="shared" si="0"/>
        <v>0.65833333333333333</v>
      </c>
      <c r="I23" s="46">
        <f t="shared" si="0"/>
        <v>0.76166666666666671</v>
      </c>
      <c r="J23" s="46">
        <f>SUM(J17:J22)/6</f>
        <v>0.86833333333333351</v>
      </c>
      <c r="K23" s="47"/>
      <c r="L23" s="39"/>
      <c r="M23" s="39"/>
      <c r="N23" s="39"/>
      <c r="O23" s="39"/>
      <c r="P23" s="39"/>
      <c r="Q23" s="39"/>
      <c r="R23" s="39"/>
      <c r="S23" s="39"/>
      <c r="T23" s="39"/>
    </row>
    <row r="24" spans="2:20" x14ac:dyDescent="0.25">
      <c r="O24" s="48"/>
    </row>
    <row r="25" spans="2:20" x14ac:dyDescent="0.25">
      <c r="O25" s="48"/>
    </row>
    <row r="26" spans="2:20" ht="25.5" x14ac:dyDescent="0.25">
      <c r="B26" s="49"/>
      <c r="C26" s="50" t="s">
        <v>33</v>
      </c>
      <c r="D26" s="51"/>
      <c r="E26" s="52"/>
      <c r="F26" s="53" t="s">
        <v>34</v>
      </c>
      <c r="G26" s="53"/>
      <c r="H26" s="54" t="s">
        <v>35</v>
      </c>
      <c r="I26" s="55"/>
      <c r="J26" s="53" t="s">
        <v>36</v>
      </c>
      <c r="K26" s="53"/>
      <c r="L26" s="53"/>
      <c r="M26" s="56" t="s">
        <v>37</v>
      </c>
      <c r="N26" s="56"/>
      <c r="O26" s="57" t="s">
        <v>38</v>
      </c>
      <c r="P26" s="56" t="s">
        <v>39</v>
      </c>
      <c r="Q26" s="56"/>
      <c r="R26" s="57" t="s">
        <v>40</v>
      </c>
      <c r="S26" s="58" t="s">
        <v>41</v>
      </c>
      <c r="T26" s="59"/>
    </row>
    <row r="27" spans="2:20" ht="34.5" customHeight="1" x14ac:dyDescent="0.25">
      <c r="B27" s="60" t="s">
        <v>42</v>
      </c>
      <c r="C27" s="61" t="s">
        <v>43</v>
      </c>
      <c r="D27" s="61"/>
      <c r="E27" s="61"/>
      <c r="F27" s="62" t="s">
        <v>44</v>
      </c>
      <c r="G27" s="62"/>
      <c r="H27" s="62" t="s">
        <v>45</v>
      </c>
      <c r="I27" s="62"/>
      <c r="J27" s="63" t="s">
        <v>46</v>
      </c>
      <c r="K27" s="63"/>
      <c r="L27" s="63"/>
      <c r="M27" s="64">
        <f>0.2*(M32)+0.2*(M44)+0.2*(M58)+0.2*(M72)+0.1*(M88)+0.1*(M100)</f>
        <v>342.2</v>
      </c>
      <c r="N27" s="65"/>
      <c r="O27" s="65">
        <f>0.2*(O32)+0.2*(O44)+0.2*(O58)+0.2*(O72)+0.1*(O88)+0.1*(O100)</f>
        <v>406.6</v>
      </c>
      <c r="P27" s="66" t="s">
        <v>47</v>
      </c>
      <c r="Q27" s="66"/>
      <c r="R27" s="67">
        <f>M27/O27</f>
        <v>0.84161337924249868</v>
      </c>
      <c r="S27" s="68" t="s">
        <v>48</v>
      </c>
      <c r="T27" s="69" t="s">
        <v>49</v>
      </c>
    </row>
    <row r="28" spans="2:20" ht="30" customHeight="1" x14ac:dyDescent="0.25">
      <c r="B28" s="70"/>
      <c r="C28" s="71"/>
      <c r="D28" s="71"/>
      <c r="E28" s="71"/>
      <c r="F28" s="62"/>
      <c r="G28" s="62"/>
      <c r="H28" s="62"/>
      <c r="I28" s="62"/>
      <c r="J28" s="63"/>
      <c r="K28" s="63"/>
      <c r="L28" s="63"/>
      <c r="M28" s="72"/>
      <c r="N28" s="73"/>
      <c r="O28" s="73"/>
      <c r="P28" s="74"/>
      <c r="Q28" s="74"/>
      <c r="R28" s="75"/>
      <c r="S28" s="68" t="s">
        <v>50</v>
      </c>
      <c r="T28" s="69" t="s">
        <v>51</v>
      </c>
    </row>
    <row r="29" spans="2:20" ht="35.25" customHeight="1" x14ac:dyDescent="0.25">
      <c r="B29" s="70"/>
      <c r="C29" s="71"/>
      <c r="D29" s="71"/>
      <c r="E29" s="71"/>
      <c r="F29" s="62"/>
      <c r="G29" s="62"/>
      <c r="H29" s="62"/>
      <c r="I29" s="62"/>
      <c r="J29" s="63"/>
      <c r="K29" s="63"/>
      <c r="L29" s="63"/>
      <c r="M29" s="72"/>
      <c r="N29" s="73"/>
      <c r="O29" s="73"/>
      <c r="P29" s="74"/>
      <c r="Q29" s="74"/>
      <c r="R29" s="76"/>
      <c r="S29" s="77" t="s">
        <v>52</v>
      </c>
      <c r="T29" s="69" t="s">
        <v>39</v>
      </c>
    </row>
    <row r="30" spans="2:20" ht="40.5" customHeight="1" x14ac:dyDescent="0.25">
      <c r="B30" s="70"/>
      <c r="C30" s="78"/>
      <c r="D30" s="78"/>
      <c r="E30" s="78"/>
      <c r="F30" s="62"/>
      <c r="G30" s="62"/>
      <c r="H30" s="62"/>
      <c r="I30" s="62"/>
      <c r="J30" s="63"/>
      <c r="K30" s="63"/>
      <c r="L30" s="63"/>
      <c r="M30" s="79"/>
      <c r="N30" s="80"/>
      <c r="O30" s="80"/>
      <c r="P30" s="81"/>
      <c r="Q30" s="81"/>
      <c r="R30" s="82"/>
      <c r="S30" s="83" t="s">
        <v>53</v>
      </c>
      <c r="T30" s="69" t="s">
        <v>54</v>
      </c>
    </row>
    <row r="31" spans="2:20" ht="31.5" customHeight="1" x14ac:dyDescent="0.25">
      <c r="B31" s="84"/>
      <c r="C31" s="85" t="s">
        <v>55</v>
      </c>
      <c r="D31" s="86"/>
      <c r="E31" s="87"/>
      <c r="F31" s="88" t="s">
        <v>56</v>
      </c>
      <c r="G31" s="88" t="s">
        <v>57</v>
      </c>
      <c r="H31" s="89" t="s">
        <v>58</v>
      </c>
      <c r="I31" s="88" t="s">
        <v>59</v>
      </c>
      <c r="J31" s="88" t="s">
        <v>60</v>
      </c>
      <c r="K31" s="88" t="s">
        <v>61</v>
      </c>
      <c r="L31" s="89" t="s">
        <v>62</v>
      </c>
      <c r="M31" s="88" t="s">
        <v>63</v>
      </c>
      <c r="N31" s="88" t="s">
        <v>64</v>
      </c>
      <c r="O31" s="88" t="s">
        <v>65</v>
      </c>
      <c r="P31" s="89" t="s">
        <v>66</v>
      </c>
      <c r="Q31" s="89" t="s">
        <v>67</v>
      </c>
      <c r="R31" s="90"/>
      <c r="S31" s="91"/>
      <c r="T31" s="92"/>
    </row>
    <row r="32" spans="2:20" ht="29.25" customHeight="1" x14ac:dyDescent="0.25">
      <c r="B32" s="60" t="s">
        <v>68</v>
      </c>
      <c r="C32" s="93" t="s">
        <v>69</v>
      </c>
      <c r="D32" s="94"/>
      <c r="E32" s="95"/>
      <c r="F32" s="96" t="s">
        <v>20</v>
      </c>
      <c r="G32" s="96"/>
      <c r="H32" s="96" t="s">
        <v>70</v>
      </c>
      <c r="I32" s="96"/>
      <c r="J32" s="97" t="s">
        <v>71</v>
      </c>
      <c r="K32" s="97"/>
      <c r="L32" s="97"/>
      <c r="M32" s="98">
        <v>40</v>
      </c>
      <c r="N32" s="98"/>
      <c r="O32" s="98">
        <v>43</v>
      </c>
      <c r="P32" s="99" t="s">
        <v>72</v>
      </c>
      <c r="Q32" s="99"/>
      <c r="R32" s="100">
        <f>M32/O32</f>
        <v>0.93023255813953487</v>
      </c>
      <c r="S32" s="101" t="s">
        <v>48</v>
      </c>
      <c r="T32" s="102" t="s">
        <v>49</v>
      </c>
    </row>
    <row r="33" spans="2:20" ht="27" customHeight="1" x14ac:dyDescent="0.25">
      <c r="B33" s="70"/>
      <c r="C33" s="103"/>
      <c r="D33" s="104"/>
      <c r="E33" s="105"/>
      <c r="F33" s="96"/>
      <c r="G33" s="96"/>
      <c r="H33" s="96"/>
      <c r="I33" s="96"/>
      <c r="J33" s="97"/>
      <c r="K33" s="97"/>
      <c r="L33" s="97"/>
      <c r="M33" s="98"/>
      <c r="N33" s="98"/>
      <c r="O33" s="98"/>
      <c r="P33" s="99"/>
      <c r="Q33" s="99"/>
      <c r="R33" s="100"/>
      <c r="S33" s="101" t="s">
        <v>73</v>
      </c>
      <c r="T33" s="102" t="s">
        <v>51</v>
      </c>
    </row>
    <row r="34" spans="2:20" ht="25.5" x14ac:dyDescent="0.25">
      <c r="B34" s="70"/>
      <c r="C34" s="103"/>
      <c r="D34" s="104"/>
      <c r="E34" s="105"/>
      <c r="F34" s="96"/>
      <c r="G34" s="96"/>
      <c r="H34" s="96"/>
      <c r="I34" s="96"/>
      <c r="J34" s="97"/>
      <c r="K34" s="97"/>
      <c r="L34" s="97"/>
      <c r="M34" s="106">
        <f>R37+R39+R41+R43</f>
        <v>0.4</v>
      </c>
      <c r="N34" s="106"/>
      <c r="O34" s="98">
        <f>R36+R38+R40+R42</f>
        <v>0.32700000000000001</v>
      </c>
      <c r="P34" s="99"/>
      <c r="Q34" s="99"/>
      <c r="R34" s="107">
        <f>M34/O34</f>
        <v>1.2232415902140672</v>
      </c>
      <c r="S34" s="108" t="s">
        <v>52</v>
      </c>
      <c r="T34" s="102" t="s">
        <v>39</v>
      </c>
    </row>
    <row r="35" spans="2:20" ht="23.25" customHeight="1" x14ac:dyDescent="0.25">
      <c r="B35" s="84"/>
      <c r="C35" s="109"/>
      <c r="D35" s="110"/>
      <c r="E35" s="111"/>
      <c r="F35" s="96"/>
      <c r="G35" s="96"/>
      <c r="H35" s="96"/>
      <c r="I35" s="96"/>
      <c r="J35" s="97"/>
      <c r="K35" s="97"/>
      <c r="L35" s="97"/>
      <c r="M35" s="106"/>
      <c r="N35" s="106"/>
      <c r="O35" s="98"/>
      <c r="P35" s="99"/>
      <c r="Q35" s="99"/>
      <c r="R35" s="107"/>
      <c r="S35" s="112" t="s">
        <v>74</v>
      </c>
      <c r="T35" s="102" t="s">
        <v>54</v>
      </c>
    </row>
    <row r="36" spans="2:20" x14ac:dyDescent="0.25">
      <c r="B36" s="60" t="s">
        <v>75</v>
      </c>
      <c r="C36" s="113" t="s">
        <v>76</v>
      </c>
      <c r="D36" s="114"/>
      <c r="E36" s="115" t="s">
        <v>77</v>
      </c>
      <c r="F36" s="116">
        <v>10</v>
      </c>
      <c r="G36" s="116">
        <v>20</v>
      </c>
      <c r="H36" s="116">
        <v>0</v>
      </c>
      <c r="I36" s="116">
        <v>0</v>
      </c>
      <c r="J36" s="117">
        <v>0</v>
      </c>
      <c r="K36" s="117">
        <v>0</v>
      </c>
      <c r="L36" s="117">
        <v>0</v>
      </c>
      <c r="M36" s="117"/>
      <c r="N36" s="117"/>
      <c r="O36" s="117"/>
      <c r="P36" s="117"/>
      <c r="Q36" s="117"/>
      <c r="R36" s="117">
        <f>SUM($F36:$Q36)/100</f>
        <v>0.3</v>
      </c>
      <c r="S36" s="118"/>
      <c r="T36" s="119"/>
    </row>
    <row r="37" spans="2:20" x14ac:dyDescent="0.25">
      <c r="B37" s="84"/>
      <c r="C37" s="120"/>
      <c r="D37" s="121"/>
      <c r="E37" s="122" t="s">
        <v>78</v>
      </c>
      <c r="F37" s="123">
        <v>10</v>
      </c>
      <c r="G37" s="123">
        <v>0</v>
      </c>
      <c r="H37" s="123">
        <v>0</v>
      </c>
      <c r="I37" s="123">
        <v>0</v>
      </c>
      <c r="J37" s="123">
        <v>0</v>
      </c>
      <c r="K37" s="123">
        <v>0</v>
      </c>
      <c r="L37" s="123">
        <v>0</v>
      </c>
      <c r="M37" s="123">
        <v>0</v>
      </c>
      <c r="N37" s="123">
        <v>0</v>
      </c>
      <c r="O37" s="123">
        <v>0</v>
      </c>
      <c r="P37" s="124"/>
      <c r="Q37" s="123"/>
      <c r="R37" s="123">
        <f t="shared" ref="R37:R43" si="1">SUM($F37:$Q37)/100</f>
        <v>0.1</v>
      </c>
      <c r="S37" s="125"/>
      <c r="T37" s="126"/>
    </row>
    <row r="38" spans="2:20" ht="57.75" customHeight="1" x14ac:dyDescent="0.25">
      <c r="B38" s="60" t="s">
        <v>79</v>
      </c>
      <c r="C38" s="127" t="s">
        <v>80</v>
      </c>
      <c r="D38" s="127"/>
      <c r="E38" s="115" t="s">
        <v>77</v>
      </c>
      <c r="F38" s="128">
        <v>0.5</v>
      </c>
      <c r="G38" s="128">
        <v>0.1</v>
      </c>
      <c r="H38" s="128">
        <v>0.1</v>
      </c>
      <c r="I38" s="116">
        <v>0</v>
      </c>
      <c r="J38" s="117">
        <v>0</v>
      </c>
      <c r="K38" s="117">
        <v>0</v>
      </c>
      <c r="L38" s="117">
        <v>0</v>
      </c>
      <c r="M38" s="117"/>
      <c r="N38" s="117"/>
      <c r="O38" s="117"/>
      <c r="P38" s="117"/>
      <c r="Q38" s="117"/>
      <c r="R38" s="117">
        <f t="shared" si="1"/>
        <v>6.9999999999999993E-3</v>
      </c>
      <c r="S38" s="125"/>
      <c r="T38" s="126"/>
    </row>
    <row r="39" spans="2:20" ht="48.75" customHeight="1" x14ac:dyDescent="0.25">
      <c r="B39" s="84"/>
      <c r="C39" s="127"/>
      <c r="D39" s="127"/>
      <c r="E39" s="122" t="s">
        <v>78</v>
      </c>
      <c r="F39" s="123">
        <v>10</v>
      </c>
      <c r="G39" s="123">
        <v>0</v>
      </c>
      <c r="H39" s="123">
        <v>0</v>
      </c>
      <c r="I39" s="123">
        <v>0</v>
      </c>
      <c r="J39" s="123">
        <v>0</v>
      </c>
      <c r="K39" s="123">
        <v>0</v>
      </c>
      <c r="L39" s="123">
        <v>0</v>
      </c>
      <c r="M39" s="123">
        <v>0</v>
      </c>
      <c r="N39" s="123"/>
      <c r="O39" s="123"/>
      <c r="P39" s="124"/>
      <c r="Q39" s="123"/>
      <c r="R39" s="123">
        <f t="shared" si="1"/>
        <v>0.1</v>
      </c>
      <c r="S39" s="125"/>
      <c r="T39" s="126"/>
    </row>
    <row r="40" spans="2:20" ht="54" customHeight="1" x14ac:dyDescent="0.25">
      <c r="B40" s="60" t="s">
        <v>81</v>
      </c>
      <c r="C40" s="129" t="s">
        <v>82</v>
      </c>
      <c r="D40" s="129"/>
      <c r="E40" s="115" t="s">
        <v>77</v>
      </c>
      <c r="F40" s="128">
        <v>0.8</v>
      </c>
      <c r="G40" s="128">
        <v>0.1</v>
      </c>
      <c r="H40" s="128">
        <v>0.1</v>
      </c>
      <c r="I40" s="116">
        <v>0</v>
      </c>
      <c r="J40" s="117">
        <v>0</v>
      </c>
      <c r="K40" s="117">
        <v>0</v>
      </c>
      <c r="L40" s="117">
        <v>0</v>
      </c>
      <c r="M40" s="117"/>
      <c r="N40" s="117"/>
      <c r="O40" s="117"/>
      <c r="P40" s="117"/>
      <c r="Q40" s="117"/>
      <c r="R40" s="117">
        <f t="shared" si="1"/>
        <v>0.01</v>
      </c>
      <c r="S40" s="125"/>
      <c r="T40" s="126"/>
    </row>
    <row r="41" spans="2:20" ht="43.5" customHeight="1" x14ac:dyDescent="0.25">
      <c r="B41" s="84"/>
      <c r="C41" s="129"/>
      <c r="D41" s="129"/>
      <c r="E41" s="122" t="s">
        <v>78</v>
      </c>
      <c r="F41" s="123">
        <v>10</v>
      </c>
      <c r="G41" s="123">
        <v>0</v>
      </c>
      <c r="H41" s="123">
        <v>0</v>
      </c>
      <c r="I41" s="123">
        <v>0</v>
      </c>
      <c r="J41" s="123">
        <v>0</v>
      </c>
      <c r="K41" s="123">
        <v>0</v>
      </c>
      <c r="L41" s="123">
        <v>0</v>
      </c>
      <c r="M41" s="123"/>
      <c r="N41" s="123"/>
      <c r="O41" s="123"/>
      <c r="P41" s="124"/>
      <c r="Q41" s="123"/>
      <c r="R41" s="123">
        <f t="shared" si="1"/>
        <v>0.1</v>
      </c>
      <c r="S41" s="125"/>
      <c r="T41" s="126"/>
    </row>
    <row r="42" spans="2:20" ht="43.5" customHeight="1" x14ac:dyDescent="0.25">
      <c r="B42" s="60" t="s">
        <v>83</v>
      </c>
      <c r="C42" s="127" t="s">
        <v>84</v>
      </c>
      <c r="D42" s="127"/>
      <c r="E42" s="115" t="s">
        <v>77</v>
      </c>
      <c r="F42" s="128">
        <v>0.7</v>
      </c>
      <c r="G42" s="128">
        <v>0.1</v>
      </c>
      <c r="H42" s="128">
        <v>0.1</v>
      </c>
      <c r="I42" s="128">
        <v>0.1</v>
      </c>
      <c r="J42" s="117">
        <v>0</v>
      </c>
      <c r="K42" s="117">
        <v>0</v>
      </c>
      <c r="L42" s="117">
        <v>0</v>
      </c>
      <c r="M42" s="117"/>
      <c r="N42" s="117"/>
      <c r="O42" s="117"/>
      <c r="P42" s="117"/>
      <c r="Q42" s="117"/>
      <c r="R42" s="117">
        <f t="shared" si="1"/>
        <v>9.9999999999999985E-3</v>
      </c>
      <c r="S42" s="125"/>
      <c r="T42" s="126"/>
    </row>
    <row r="43" spans="2:20" ht="62.25" customHeight="1" x14ac:dyDescent="0.25">
      <c r="B43" s="84"/>
      <c r="C43" s="127"/>
      <c r="D43" s="127"/>
      <c r="E43" s="122" t="s">
        <v>78</v>
      </c>
      <c r="F43" s="123">
        <v>10</v>
      </c>
      <c r="G43" s="123">
        <v>0</v>
      </c>
      <c r="H43" s="123">
        <v>0</v>
      </c>
      <c r="I43" s="123">
        <v>0</v>
      </c>
      <c r="J43" s="123">
        <v>0</v>
      </c>
      <c r="K43" s="123">
        <v>0</v>
      </c>
      <c r="L43" s="123">
        <v>0</v>
      </c>
      <c r="M43" s="123"/>
      <c r="N43" s="123"/>
      <c r="O43" s="123"/>
      <c r="P43" s="130"/>
      <c r="Q43" s="108"/>
      <c r="R43" s="123">
        <f t="shared" si="1"/>
        <v>0.1</v>
      </c>
      <c r="S43" s="125"/>
      <c r="T43" s="126"/>
    </row>
    <row r="44" spans="2:20" ht="27.75" customHeight="1" x14ac:dyDescent="0.25">
      <c r="B44" s="60" t="s">
        <v>85</v>
      </c>
      <c r="C44" s="93" t="s">
        <v>22</v>
      </c>
      <c r="D44" s="94"/>
      <c r="E44" s="95"/>
      <c r="F44" s="96" t="s">
        <v>23</v>
      </c>
      <c r="G44" s="96"/>
      <c r="H44" s="96" t="s">
        <v>86</v>
      </c>
      <c r="I44" s="96"/>
      <c r="J44" s="97" t="s">
        <v>87</v>
      </c>
      <c r="K44" s="97"/>
      <c r="L44" s="97"/>
      <c r="M44" s="98">
        <v>147</v>
      </c>
      <c r="N44" s="98"/>
      <c r="O44" s="98">
        <v>160</v>
      </c>
      <c r="P44" s="99" t="s">
        <v>72</v>
      </c>
      <c r="Q44" s="99"/>
      <c r="R44" s="100">
        <f>(M44/O44)</f>
        <v>0.91874999999999996</v>
      </c>
      <c r="S44" s="101" t="s">
        <v>48</v>
      </c>
      <c r="T44" s="102" t="s">
        <v>49</v>
      </c>
    </row>
    <row r="45" spans="2:20" ht="27.75" customHeight="1" x14ac:dyDescent="0.25">
      <c r="B45" s="70"/>
      <c r="C45" s="103"/>
      <c r="D45" s="104"/>
      <c r="E45" s="105"/>
      <c r="F45" s="96"/>
      <c r="G45" s="96"/>
      <c r="H45" s="96"/>
      <c r="I45" s="96"/>
      <c r="J45" s="97"/>
      <c r="K45" s="97"/>
      <c r="L45" s="97"/>
      <c r="M45" s="98"/>
      <c r="N45" s="98"/>
      <c r="O45" s="98"/>
      <c r="P45" s="99"/>
      <c r="Q45" s="99"/>
      <c r="R45" s="100"/>
      <c r="S45" s="101" t="s">
        <v>73</v>
      </c>
      <c r="T45" s="102" t="s">
        <v>51</v>
      </c>
    </row>
    <row r="46" spans="2:20" ht="39.75" customHeight="1" x14ac:dyDescent="0.25">
      <c r="B46" s="70"/>
      <c r="C46" s="103"/>
      <c r="D46" s="104"/>
      <c r="E46" s="105"/>
      <c r="F46" s="96"/>
      <c r="G46" s="96"/>
      <c r="H46" s="96"/>
      <c r="I46" s="96"/>
      <c r="J46" s="97"/>
      <c r="K46" s="97"/>
      <c r="L46" s="97"/>
      <c r="M46" s="106">
        <f>R49+R51+R53+R55+R57</f>
        <v>0.5</v>
      </c>
      <c r="N46" s="106"/>
      <c r="O46" s="98">
        <f>R48+R50+R52+R54+R56</f>
        <v>1.208</v>
      </c>
      <c r="P46" s="99"/>
      <c r="Q46" s="99"/>
      <c r="R46" s="107">
        <f>M46/O46</f>
        <v>0.41390728476821192</v>
      </c>
      <c r="S46" s="108" t="s">
        <v>52</v>
      </c>
      <c r="T46" s="102" t="s">
        <v>39</v>
      </c>
    </row>
    <row r="47" spans="2:20" ht="32.25" customHeight="1" x14ac:dyDescent="0.25">
      <c r="B47" s="84"/>
      <c r="C47" s="109"/>
      <c r="D47" s="110"/>
      <c r="E47" s="111"/>
      <c r="F47" s="96"/>
      <c r="G47" s="96"/>
      <c r="H47" s="96"/>
      <c r="I47" s="96"/>
      <c r="J47" s="97"/>
      <c r="K47" s="97"/>
      <c r="L47" s="97"/>
      <c r="M47" s="106"/>
      <c r="N47" s="106"/>
      <c r="O47" s="98"/>
      <c r="P47" s="99"/>
      <c r="Q47" s="99"/>
      <c r="R47" s="107"/>
      <c r="S47" s="112" t="s">
        <v>74</v>
      </c>
      <c r="T47" s="102" t="s">
        <v>54</v>
      </c>
    </row>
    <row r="48" spans="2:20" x14ac:dyDescent="0.25">
      <c r="B48" s="60" t="s">
        <v>88</v>
      </c>
      <c r="C48" s="113" t="s">
        <v>89</v>
      </c>
      <c r="D48" s="114"/>
      <c r="E48" s="115" t="s">
        <v>77</v>
      </c>
      <c r="F48" s="116">
        <v>10</v>
      </c>
      <c r="G48" s="116">
        <v>20</v>
      </c>
      <c r="H48" s="116">
        <v>0</v>
      </c>
      <c r="I48" s="116">
        <v>0</v>
      </c>
      <c r="J48" s="117">
        <v>0</v>
      </c>
      <c r="K48" s="117">
        <v>0</v>
      </c>
      <c r="L48" s="117">
        <v>0</v>
      </c>
      <c r="M48" s="117"/>
      <c r="N48" s="117"/>
      <c r="O48" s="117"/>
      <c r="P48" s="117"/>
      <c r="Q48" s="117"/>
      <c r="R48" s="117">
        <f>SUM($F48:$Q48)/100</f>
        <v>0.3</v>
      </c>
      <c r="S48" s="118"/>
      <c r="T48" s="119"/>
    </row>
    <row r="49" spans="2:20" x14ac:dyDescent="0.25">
      <c r="B49" s="84"/>
      <c r="C49" s="120"/>
      <c r="D49" s="121"/>
      <c r="E49" s="122" t="s">
        <v>78</v>
      </c>
      <c r="F49" s="123">
        <v>10</v>
      </c>
      <c r="G49" s="123">
        <v>0</v>
      </c>
      <c r="H49" s="123">
        <v>0</v>
      </c>
      <c r="I49" s="123">
        <v>0</v>
      </c>
      <c r="J49" s="123">
        <v>0</v>
      </c>
      <c r="K49" s="123">
        <v>0</v>
      </c>
      <c r="L49" s="123">
        <v>0</v>
      </c>
      <c r="M49" s="123">
        <v>0</v>
      </c>
      <c r="N49" s="123">
        <v>0</v>
      </c>
      <c r="O49" s="123">
        <v>0</v>
      </c>
      <c r="P49" s="124"/>
      <c r="Q49" s="123"/>
      <c r="R49" s="123">
        <f t="shared" ref="R49:R57" si="2">SUM($F49:$Q49)/100</f>
        <v>0.1</v>
      </c>
      <c r="S49" s="125"/>
      <c r="T49" s="126"/>
    </row>
    <row r="50" spans="2:20" ht="31.5" customHeight="1" x14ac:dyDescent="0.25">
      <c r="B50" s="60" t="s">
        <v>90</v>
      </c>
      <c r="C50" s="127" t="s">
        <v>91</v>
      </c>
      <c r="D50" s="127"/>
      <c r="E50" s="115" t="s">
        <v>77</v>
      </c>
      <c r="F50" s="128">
        <v>0.6</v>
      </c>
      <c r="G50" s="128">
        <v>0.1</v>
      </c>
      <c r="H50" s="128">
        <v>0.05</v>
      </c>
      <c r="I50" s="128">
        <v>0.05</v>
      </c>
      <c r="J50" s="117">
        <v>0</v>
      </c>
      <c r="K50" s="117">
        <v>0</v>
      </c>
      <c r="L50" s="117">
        <v>0</v>
      </c>
      <c r="M50" s="117"/>
      <c r="N50" s="117"/>
      <c r="O50" s="117"/>
      <c r="P50" s="117"/>
      <c r="Q50" s="117"/>
      <c r="R50" s="117">
        <f t="shared" si="2"/>
        <v>8.0000000000000002E-3</v>
      </c>
      <c r="S50" s="125"/>
      <c r="T50" s="126"/>
    </row>
    <row r="51" spans="2:20" ht="35.25" customHeight="1" x14ac:dyDescent="0.25">
      <c r="B51" s="84"/>
      <c r="C51" s="127"/>
      <c r="D51" s="127"/>
      <c r="E51" s="122" t="s">
        <v>78</v>
      </c>
      <c r="F51" s="123">
        <v>10</v>
      </c>
      <c r="G51" s="123">
        <v>0</v>
      </c>
      <c r="H51" s="123">
        <v>0</v>
      </c>
      <c r="I51" s="123">
        <v>0</v>
      </c>
      <c r="J51" s="123">
        <v>0</v>
      </c>
      <c r="K51" s="123">
        <v>0</v>
      </c>
      <c r="L51" s="123">
        <v>0</v>
      </c>
      <c r="M51" s="123">
        <v>0</v>
      </c>
      <c r="N51" s="123"/>
      <c r="O51" s="123"/>
      <c r="P51" s="124"/>
      <c r="Q51" s="123"/>
      <c r="R51" s="123">
        <f t="shared" si="2"/>
        <v>0.1</v>
      </c>
      <c r="S51" s="125"/>
      <c r="T51" s="126"/>
    </row>
    <row r="52" spans="2:20" ht="39" customHeight="1" x14ac:dyDescent="0.25">
      <c r="B52" s="60" t="s">
        <v>92</v>
      </c>
      <c r="C52" s="131" t="s">
        <v>93</v>
      </c>
      <c r="D52" s="131"/>
      <c r="E52" s="115" t="s">
        <v>77</v>
      </c>
      <c r="F52" s="116">
        <v>10</v>
      </c>
      <c r="G52" s="116">
        <v>20</v>
      </c>
      <c r="H52" s="116">
        <v>0</v>
      </c>
      <c r="I52" s="116">
        <v>0</v>
      </c>
      <c r="J52" s="117">
        <v>0</v>
      </c>
      <c r="K52" s="117">
        <v>0</v>
      </c>
      <c r="L52" s="117">
        <v>0</v>
      </c>
      <c r="M52" s="117"/>
      <c r="N52" s="117"/>
      <c r="O52" s="117"/>
      <c r="P52" s="117"/>
      <c r="Q52" s="117"/>
      <c r="R52" s="117">
        <f t="shared" si="2"/>
        <v>0.3</v>
      </c>
      <c r="S52" s="125"/>
      <c r="T52" s="126"/>
    </row>
    <row r="53" spans="2:20" ht="37.5" customHeight="1" x14ac:dyDescent="0.25">
      <c r="B53" s="84"/>
      <c r="C53" s="131"/>
      <c r="D53" s="131"/>
      <c r="E53" s="122" t="s">
        <v>78</v>
      </c>
      <c r="F53" s="123">
        <v>10</v>
      </c>
      <c r="G53" s="123">
        <v>0</v>
      </c>
      <c r="H53" s="123">
        <v>0</v>
      </c>
      <c r="I53" s="123">
        <v>0</v>
      </c>
      <c r="J53" s="123">
        <v>0</v>
      </c>
      <c r="K53" s="123">
        <v>0</v>
      </c>
      <c r="L53" s="123">
        <v>0</v>
      </c>
      <c r="M53" s="123"/>
      <c r="N53" s="123"/>
      <c r="O53" s="123"/>
      <c r="P53" s="124"/>
      <c r="Q53" s="123"/>
      <c r="R53" s="123">
        <f t="shared" si="2"/>
        <v>0.1</v>
      </c>
      <c r="S53" s="125"/>
      <c r="T53" s="126"/>
    </row>
    <row r="54" spans="2:20" ht="35.25" customHeight="1" x14ac:dyDescent="0.25">
      <c r="B54" s="60" t="s">
        <v>94</v>
      </c>
      <c r="C54" s="127" t="s">
        <v>95</v>
      </c>
      <c r="D54" s="127"/>
      <c r="E54" s="115" t="s">
        <v>77</v>
      </c>
      <c r="F54" s="116">
        <v>10</v>
      </c>
      <c r="G54" s="116">
        <v>20</v>
      </c>
      <c r="H54" s="116">
        <v>0</v>
      </c>
      <c r="I54" s="116">
        <v>0</v>
      </c>
      <c r="J54" s="117">
        <v>0</v>
      </c>
      <c r="K54" s="117">
        <v>0</v>
      </c>
      <c r="L54" s="117">
        <v>0</v>
      </c>
      <c r="M54" s="117"/>
      <c r="N54" s="117"/>
      <c r="O54" s="117"/>
      <c r="P54" s="117"/>
      <c r="Q54" s="117"/>
      <c r="R54" s="117">
        <f t="shared" si="2"/>
        <v>0.3</v>
      </c>
      <c r="S54" s="125"/>
      <c r="T54" s="126"/>
    </row>
    <row r="55" spans="2:20" ht="30.75" customHeight="1" x14ac:dyDescent="0.25">
      <c r="B55" s="84"/>
      <c r="C55" s="127"/>
      <c r="D55" s="127"/>
      <c r="E55" s="122" t="s">
        <v>78</v>
      </c>
      <c r="F55" s="123">
        <v>10</v>
      </c>
      <c r="G55" s="123">
        <v>0</v>
      </c>
      <c r="H55" s="123">
        <v>0</v>
      </c>
      <c r="I55" s="123">
        <v>0</v>
      </c>
      <c r="J55" s="123">
        <v>0</v>
      </c>
      <c r="K55" s="123">
        <v>0</v>
      </c>
      <c r="L55" s="123">
        <v>0</v>
      </c>
      <c r="M55" s="123"/>
      <c r="N55" s="123"/>
      <c r="O55" s="123"/>
      <c r="P55" s="130"/>
      <c r="Q55" s="108"/>
      <c r="R55" s="123">
        <f t="shared" si="2"/>
        <v>0.1</v>
      </c>
      <c r="S55" s="125"/>
      <c r="T55" s="126"/>
    </row>
    <row r="56" spans="2:20" ht="43.5" customHeight="1" x14ac:dyDescent="0.25">
      <c r="B56" s="60" t="s">
        <v>96</v>
      </c>
      <c r="C56" s="131" t="s">
        <v>97</v>
      </c>
      <c r="D56" s="131"/>
      <c r="E56" s="132" t="s">
        <v>77</v>
      </c>
      <c r="F56" s="116">
        <v>10</v>
      </c>
      <c r="G56" s="116">
        <v>20</v>
      </c>
      <c r="H56" s="116">
        <v>0</v>
      </c>
      <c r="I56" s="116">
        <v>0</v>
      </c>
      <c r="J56" s="117">
        <v>0</v>
      </c>
      <c r="K56" s="117">
        <v>0</v>
      </c>
      <c r="L56" s="117">
        <v>0</v>
      </c>
      <c r="M56" s="117"/>
      <c r="N56" s="117"/>
      <c r="O56" s="117"/>
      <c r="P56" s="117"/>
      <c r="Q56" s="117"/>
      <c r="R56" s="117">
        <f t="shared" si="2"/>
        <v>0.3</v>
      </c>
      <c r="S56" s="125"/>
      <c r="T56" s="126"/>
    </row>
    <row r="57" spans="2:20" ht="32.25" customHeight="1" x14ac:dyDescent="0.25">
      <c r="B57" s="84"/>
      <c r="C57" s="131"/>
      <c r="D57" s="131"/>
      <c r="E57" s="122" t="s">
        <v>78</v>
      </c>
      <c r="F57" s="123">
        <v>10</v>
      </c>
      <c r="G57" s="123">
        <v>0</v>
      </c>
      <c r="H57" s="123">
        <v>0</v>
      </c>
      <c r="I57" s="123">
        <v>0</v>
      </c>
      <c r="J57" s="123">
        <v>0</v>
      </c>
      <c r="K57" s="123">
        <v>0</v>
      </c>
      <c r="L57" s="123">
        <v>0</v>
      </c>
      <c r="M57" s="123">
        <v>0</v>
      </c>
      <c r="N57" s="123"/>
      <c r="O57" s="123"/>
      <c r="P57" s="130"/>
      <c r="Q57" s="108"/>
      <c r="R57" s="123">
        <f t="shared" si="2"/>
        <v>0.1</v>
      </c>
      <c r="S57" s="125"/>
      <c r="T57" s="126"/>
    </row>
    <row r="58" spans="2:20" ht="25.5" customHeight="1" x14ac:dyDescent="0.25">
      <c r="B58" s="60" t="s">
        <v>98</v>
      </c>
      <c r="C58" s="93" t="s">
        <v>99</v>
      </c>
      <c r="D58" s="94"/>
      <c r="E58" s="95"/>
      <c r="F58" s="96" t="s">
        <v>20</v>
      </c>
      <c r="G58" s="96"/>
      <c r="H58" s="96" t="s">
        <v>100</v>
      </c>
      <c r="I58" s="96"/>
      <c r="J58" s="97" t="s">
        <v>101</v>
      </c>
      <c r="K58" s="97"/>
      <c r="L58" s="97"/>
      <c r="M58" s="98">
        <v>1280</v>
      </c>
      <c r="N58" s="98"/>
      <c r="O58" s="98">
        <v>1500</v>
      </c>
      <c r="P58" s="99" t="s">
        <v>72</v>
      </c>
      <c r="Q58" s="99"/>
      <c r="R58" s="100">
        <f>M58/O58</f>
        <v>0.85333333333333339</v>
      </c>
      <c r="S58" s="101" t="s">
        <v>48</v>
      </c>
      <c r="T58" s="102" t="s">
        <v>49</v>
      </c>
    </row>
    <row r="59" spans="2:20" ht="25.5" customHeight="1" x14ac:dyDescent="0.25">
      <c r="B59" s="70"/>
      <c r="C59" s="103"/>
      <c r="D59" s="104"/>
      <c r="E59" s="105"/>
      <c r="F59" s="96"/>
      <c r="G59" s="96"/>
      <c r="H59" s="96"/>
      <c r="I59" s="96"/>
      <c r="J59" s="97"/>
      <c r="K59" s="97"/>
      <c r="L59" s="97"/>
      <c r="M59" s="98"/>
      <c r="N59" s="98"/>
      <c r="O59" s="98"/>
      <c r="P59" s="99"/>
      <c r="Q59" s="99"/>
      <c r="R59" s="100"/>
      <c r="S59" s="101" t="s">
        <v>73</v>
      </c>
      <c r="T59" s="102" t="s">
        <v>51</v>
      </c>
    </row>
    <row r="60" spans="2:20" ht="25.5" x14ac:dyDescent="0.25">
      <c r="B60" s="70"/>
      <c r="C60" s="103"/>
      <c r="D60" s="104"/>
      <c r="E60" s="105"/>
      <c r="F60" s="96"/>
      <c r="G60" s="96"/>
      <c r="H60" s="96"/>
      <c r="I60" s="96"/>
      <c r="J60" s="97"/>
      <c r="K60" s="97"/>
      <c r="L60" s="97"/>
      <c r="M60" s="106">
        <f>R63+R65+R67+R69+R71</f>
        <v>0.5</v>
      </c>
      <c r="N60" s="106"/>
      <c r="O60" s="98">
        <f>R62+R64+R66+R68+R70</f>
        <v>1.4058999999999999</v>
      </c>
      <c r="P60" s="99"/>
      <c r="Q60" s="99"/>
      <c r="R60" s="107">
        <f>M60/O60</f>
        <v>0.35564407141332954</v>
      </c>
      <c r="S60" s="108" t="s">
        <v>52</v>
      </c>
      <c r="T60" s="102" t="s">
        <v>39</v>
      </c>
    </row>
    <row r="61" spans="2:20" ht="29.25" customHeight="1" x14ac:dyDescent="0.25">
      <c r="B61" s="84"/>
      <c r="C61" s="109"/>
      <c r="D61" s="110"/>
      <c r="E61" s="111"/>
      <c r="F61" s="96"/>
      <c r="G61" s="96"/>
      <c r="H61" s="96"/>
      <c r="I61" s="96"/>
      <c r="J61" s="97"/>
      <c r="K61" s="97"/>
      <c r="L61" s="97"/>
      <c r="M61" s="106"/>
      <c r="N61" s="106"/>
      <c r="O61" s="98"/>
      <c r="P61" s="99"/>
      <c r="Q61" s="99"/>
      <c r="R61" s="107"/>
      <c r="S61" s="112" t="s">
        <v>74</v>
      </c>
      <c r="T61" s="102" t="s">
        <v>54</v>
      </c>
    </row>
    <row r="62" spans="2:20" ht="30" customHeight="1" x14ac:dyDescent="0.25">
      <c r="B62" s="60" t="s">
        <v>102</v>
      </c>
      <c r="C62" s="131" t="s">
        <v>103</v>
      </c>
      <c r="D62" s="131"/>
      <c r="E62" s="115" t="s">
        <v>77</v>
      </c>
      <c r="F62" s="116">
        <v>10</v>
      </c>
      <c r="G62" s="116">
        <v>20</v>
      </c>
      <c r="H62" s="116">
        <v>0</v>
      </c>
      <c r="I62" s="116">
        <v>0</v>
      </c>
      <c r="J62" s="117">
        <v>0</v>
      </c>
      <c r="K62" s="117">
        <v>0</v>
      </c>
      <c r="L62" s="117">
        <v>0</v>
      </c>
      <c r="M62" s="117"/>
      <c r="N62" s="117"/>
      <c r="O62" s="117"/>
      <c r="P62" s="117"/>
      <c r="Q62" s="117"/>
      <c r="R62" s="117">
        <f>SUM($F62:$Q62)/100</f>
        <v>0.3</v>
      </c>
      <c r="S62" s="118"/>
      <c r="T62" s="119"/>
    </row>
    <row r="63" spans="2:20" ht="36" customHeight="1" x14ac:dyDescent="0.25">
      <c r="B63" s="84"/>
      <c r="C63" s="131"/>
      <c r="D63" s="131"/>
      <c r="E63" s="122" t="s">
        <v>78</v>
      </c>
      <c r="F63" s="123">
        <v>10</v>
      </c>
      <c r="G63" s="123">
        <v>0</v>
      </c>
      <c r="H63" s="123">
        <v>0</v>
      </c>
      <c r="I63" s="123">
        <v>0</v>
      </c>
      <c r="J63" s="123">
        <v>0</v>
      </c>
      <c r="K63" s="123">
        <v>0</v>
      </c>
      <c r="L63" s="123">
        <v>0</v>
      </c>
      <c r="M63" s="123">
        <v>0</v>
      </c>
      <c r="N63" s="123">
        <v>0</v>
      </c>
      <c r="O63" s="123">
        <v>0</v>
      </c>
      <c r="P63" s="124"/>
      <c r="Q63" s="123"/>
      <c r="R63" s="123">
        <f t="shared" ref="R63:R71" si="3">SUM($F63:$Q63)/100</f>
        <v>0.1</v>
      </c>
      <c r="S63" s="125"/>
      <c r="T63" s="126"/>
    </row>
    <row r="64" spans="2:20" ht="28.5" customHeight="1" x14ac:dyDescent="0.25">
      <c r="B64" s="60" t="s">
        <v>104</v>
      </c>
      <c r="C64" s="127" t="s">
        <v>105</v>
      </c>
      <c r="D64" s="127"/>
      <c r="E64" s="115" t="s">
        <v>77</v>
      </c>
      <c r="F64" s="116">
        <v>10</v>
      </c>
      <c r="G64" s="116">
        <v>20</v>
      </c>
      <c r="H64" s="116">
        <v>0</v>
      </c>
      <c r="I64" s="116">
        <v>0</v>
      </c>
      <c r="J64" s="117">
        <v>0</v>
      </c>
      <c r="K64" s="117">
        <v>0</v>
      </c>
      <c r="L64" s="117">
        <v>0</v>
      </c>
      <c r="M64" s="117"/>
      <c r="N64" s="117"/>
      <c r="O64" s="117"/>
      <c r="P64" s="117"/>
      <c r="Q64" s="117"/>
      <c r="R64" s="117">
        <f t="shared" si="3"/>
        <v>0.3</v>
      </c>
      <c r="S64" s="125"/>
      <c r="T64" s="126"/>
    </row>
    <row r="65" spans="2:20" ht="35.25" customHeight="1" x14ac:dyDescent="0.25">
      <c r="B65" s="84"/>
      <c r="C65" s="127"/>
      <c r="D65" s="127"/>
      <c r="E65" s="122" t="s">
        <v>78</v>
      </c>
      <c r="F65" s="123">
        <v>10</v>
      </c>
      <c r="G65" s="123">
        <v>0</v>
      </c>
      <c r="H65" s="123">
        <v>0</v>
      </c>
      <c r="I65" s="123">
        <v>0</v>
      </c>
      <c r="J65" s="123">
        <v>0</v>
      </c>
      <c r="K65" s="123">
        <v>0</v>
      </c>
      <c r="L65" s="123">
        <v>0</v>
      </c>
      <c r="M65" s="123">
        <v>0</v>
      </c>
      <c r="N65" s="123"/>
      <c r="O65" s="123"/>
      <c r="P65" s="124"/>
      <c r="Q65" s="123"/>
      <c r="R65" s="123">
        <f t="shared" si="3"/>
        <v>0.1</v>
      </c>
      <c r="S65" s="125"/>
      <c r="T65" s="126"/>
    </row>
    <row r="66" spans="2:20" ht="23.25" customHeight="1" x14ac:dyDescent="0.25">
      <c r="B66" s="60" t="s">
        <v>106</v>
      </c>
      <c r="C66" s="131" t="s">
        <v>107</v>
      </c>
      <c r="D66" s="131"/>
      <c r="E66" s="115" t="s">
        <v>77</v>
      </c>
      <c r="F66" s="116">
        <v>10</v>
      </c>
      <c r="G66" s="116">
        <v>20</v>
      </c>
      <c r="H66" s="116">
        <v>0</v>
      </c>
      <c r="I66" s="116">
        <v>0</v>
      </c>
      <c r="J66" s="117">
        <v>0</v>
      </c>
      <c r="K66" s="117">
        <v>0</v>
      </c>
      <c r="L66" s="117">
        <v>0</v>
      </c>
      <c r="M66" s="117"/>
      <c r="N66" s="117"/>
      <c r="O66" s="117"/>
      <c r="P66" s="117"/>
      <c r="Q66" s="117"/>
      <c r="R66" s="117">
        <f t="shared" si="3"/>
        <v>0.3</v>
      </c>
      <c r="S66" s="125"/>
      <c r="T66" s="126"/>
    </row>
    <row r="67" spans="2:20" x14ac:dyDescent="0.25">
      <c r="B67" s="84"/>
      <c r="C67" s="131"/>
      <c r="D67" s="131"/>
      <c r="E67" s="122" t="s">
        <v>78</v>
      </c>
      <c r="F67" s="123">
        <v>10</v>
      </c>
      <c r="G67" s="123">
        <v>0</v>
      </c>
      <c r="H67" s="123">
        <v>0</v>
      </c>
      <c r="I67" s="123">
        <v>0</v>
      </c>
      <c r="J67" s="123">
        <v>0</v>
      </c>
      <c r="K67" s="123">
        <v>0</v>
      </c>
      <c r="L67" s="123">
        <v>0</v>
      </c>
      <c r="M67" s="123"/>
      <c r="N67" s="123"/>
      <c r="O67" s="123"/>
      <c r="P67" s="124"/>
      <c r="Q67" s="123"/>
      <c r="R67" s="123">
        <f t="shared" si="3"/>
        <v>0.1</v>
      </c>
      <c r="S67" s="125"/>
      <c r="T67" s="126"/>
    </row>
    <row r="68" spans="2:20" ht="27.75" customHeight="1" x14ac:dyDescent="0.25">
      <c r="B68" s="60" t="s">
        <v>108</v>
      </c>
      <c r="C68" s="127" t="s">
        <v>109</v>
      </c>
      <c r="D68" s="127"/>
      <c r="E68" s="115" t="s">
        <v>77</v>
      </c>
      <c r="F68" s="116">
        <v>10</v>
      </c>
      <c r="G68" s="116">
        <v>20</v>
      </c>
      <c r="H68" s="116">
        <v>0</v>
      </c>
      <c r="I68" s="116">
        <v>0</v>
      </c>
      <c r="J68" s="117">
        <v>0</v>
      </c>
      <c r="K68" s="117">
        <v>0</v>
      </c>
      <c r="L68" s="117">
        <v>0</v>
      </c>
      <c r="M68" s="117"/>
      <c r="N68" s="117"/>
      <c r="O68" s="117"/>
      <c r="P68" s="117"/>
      <c r="Q68" s="117"/>
      <c r="R68" s="117">
        <f t="shared" si="3"/>
        <v>0.3</v>
      </c>
      <c r="S68" s="125"/>
      <c r="T68" s="126"/>
    </row>
    <row r="69" spans="2:20" ht="24.75" customHeight="1" x14ac:dyDescent="0.25">
      <c r="B69" s="84"/>
      <c r="C69" s="127"/>
      <c r="D69" s="127"/>
      <c r="E69" s="122" t="s">
        <v>78</v>
      </c>
      <c r="F69" s="123">
        <v>10</v>
      </c>
      <c r="G69" s="123">
        <v>0</v>
      </c>
      <c r="H69" s="123">
        <v>0</v>
      </c>
      <c r="I69" s="123">
        <v>0</v>
      </c>
      <c r="J69" s="123">
        <v>0</v>
      </c>
      <c r="K69" s="123">
        <v>0</v>
      </c>
      <c r="L69" s="123">
        <v>0</v>
      </c>
      <c r="M69" s="123"/>
      <c r="N69" s="123"/>
      <c r="O69" s="123"/>
      <c r="P69" s="130"/>
      <c r="Q69" s="108"/>
      <c r="R69" s="123">
        <f t="shared" si="3"/>
        <v>0.1</v>
      </c>
      <c r="S69" s="125"/>
      <c r="T69" s="126"/>
    </row>
    <row r="70" spans="2:20" ht="31.5" customHeight="1" x14ac:dyDescent="0.25">
      <c r="B70" s="60" t="s">
        <v>110</v>
      </c>
      <c r="C70" s="131" t="s">
        <v>111</v>
      </c>
      <c r="D70" s="131"/>
      <c r="E70" s="132" t="s">
        <v>77</v>
      </c>
      <c r="F70" s="128">
        <v>0.59</v>
      </c>
      <c r="G70" s="116">
        <v>20</v>
      </c>
      <c r="H70" s="116">
        <v>0</v>
      </c>
      <c r="I70" s="116">
        <v>0</v>
      </c>
      <c r="J70" s="117">
        <v>0</v>
      </c>
      <c r="K70" s="117">
        <v>0</v>
      </c>
      <c r="L70" s="117">
        <v>0</v>
      </c>
      <c r="M70" s="117"/>
      <c r="N70" s="117"/>
      <c r="O70" s="117"/>
      <c r="P70" s="117"/>
      <c r="Q70" s="117"/>
      <c r="R70" s="117">
        <f t="shared" si="3"/>
        <v>0.2059</v>
      </c>
      <c r="S70" s="125"/>
      <c r="T70" s="126"/>
    </row>
    <row r="71" spans="2:20" ht="28.5" customHeight="1" x14ac:dyDescent="0.25">
      <c r="B71" s="84"/>
      <c r="C71" s="131"/>
      <c r="D71" s="131"/>
      <c r="E71" s="122" t="s">
        <v>78</v>
      </c>
      <c r="F71" s="123">
        <v>10</v>
      </c>
      <c r="G71" s="123">
        <v>0</v>
      </c>
      <c r="H71" s="123">
        <v>0</v>
      </c>
      <c r="I71" s="123">
        <v>0</v>
      </c>
      <c r="J71" s="123">
        <v>0</v>
      </c>
      <c r="K71" s="123">
        <v>0</v>
      </c>
      <c r="L71" s="123">
        <v>0</v>
      </c>
      <c r="M71" s="123">
        <v>0</v>
      </c>
      <c r="N71" s="123"/>
      <c r="O71" s="123"/>
      <c r="P71" s="130"/>
      <c r="Q71" s="108"/>
      <c r="R71" s="123">
        <f t="shared" si="3"/>
        <v>0.1</v>
      </c>
      <c r="S71" s="125"/>
      <c r="T71" s="126"/>
    </row>
    <row r="72" spans="2:20" ht="27.75" customHeight="1" x14ac:dyDescent="0.25">
      <c r="B72" s="60" t="s">
        <v>112</v>
      </c>
      <c r="C72" s="93" t="s">
        <v>26</v>
      </c>
      <c r="D72" s="94"/>
      <c r="E72" s="95"/>
      <c r="F72" s="96" t="s">
        <v>27</v>
      </c>
      <c r="G72" s="96"/>
      <c r="H72" s="96" t="s">
        <v>113</v>
      </c>
      <c r="I72" s="96"/>
      <c r="J72" s="97" t="s">
        <v>114</v>
      </c>
      <c r="K72" s="97"/>
      <c r="L72" s="97"/>
      <c r="M72" s="98">
        <v>160</v>
      </c>
      <c r="N72" s="98"/>
      <c r="O72" s="98">
        <v>234</v>
      </c>
      <c r="P72" s="99" t="s">
        <v>72</v>
      </c>
      <c r="Q72" s="99"/>
      <c r="R72" s="100">
        <f>M72/O72</f>
        <v>0.68376068376068377</v>
      </c>
      <c r="S72" s="101" t="s">
        <v>48</v>
      </c>
      <c r="T72" s="102" t="s">
        <v>49</v>
      </c>
    </row>
    <row r="73" spans="2:20" ht="30" customHeight="1" x14ac:dyDescent="0.25">
      <c r="B73" s="70"/>
      <c r="C73" s="103"/>
      <c r="D73" s="104"/>
      <c r="E73" s="105"/>
      <c r="F73" s="96"/>
      <c r="G73" s="96"/>
      <c r="H73" s="96"/>
      <c r="I73" s="96"/>
      <c r="J73" s="97"/>
      <c r="K73" s="97"/>
      <c r="L73" s="97"/>
      <c r="M73" s="98"/>
      <c r="N73" s="98"/>
      <c r="O73" s="98"/>
      <c r="P73" s="99"/>
      <c r="Q73" s="99"/>
      <c r="R73" s="100"/>
      <c r="S73" s="101" t="s">
        <v>73</v>
      </c>
      <c r="T73" s="102" t="s">
        <v>51</v>
      </c>
    </row>
    <row r="74" spans="2:20" ht="25.5" x14ac:dyDescent="0.25">
      <c r="B74" s="70"/>
      <c r="C74" s="103"/>
      <c r="D74" s="104"/>
      <c r="E74" s="105"/>
      <c r="F74" s="96"/>
      <c r="G74" s="96"/>
      <c r="H74" s="96"/>
      <c r="I74" s="96"/>
      <c r="J74" s="97"/>
      <c r="K74" s="97"/>
      <c r="L74" s="97"/>
      <c r="M74" s="106">
        <f>R77+R79+R81+R83+R85+R87</f>
        <v>1.3</v>
      </c>
      <c r="N74" s="106"/>
      <c r="O74" s="98">
        <f>R76+R78+R80+R82+R84+R86</f>
        <v>2.2039</v>
      </c>
      <c r="P74" s="99"/>
      <c r="Q74" s="99"/>
      <c r="R74" s="107">
        <f>M74/O74</f>
        <v>0.58986342393030544</v>
      </c>
      <c r="S74" s="108" t="s">
        <v>52</v>
      </c>
      <c r="T74" s="102" t="s">
        <v>39</v>
      </c>
    </row>
    <row r="75" spans="2:20" ht="24.75" customHeight="1" x14ac:dyDescent="0.25">
      <c r="B75" s="84"/>
      <c r="C75" s="109"/>
      <c r="D75" s="110"/>
      <c r="E75" s="111"/>
      <c r="F75" s="96"/>
      <c r="G75" s="96"/>
      <c r="H75" s="96"/>
      <c r="I75" s="96"/>
      <c r="J75" s="97"/>
      <c r="K75" s="97"/>
      <c r="L75" s="97"/>
      <c r="M75" s="106"/>
      <c r="N75" s="106"/>
      <c r="O75" s="98"/>
      <c r="P75" s="99"/>
      <c r="Q75" s="99"/>
      <c r="R75" s="107"/>
      <c r="S75" s="112" t="s">
        <v>74</v>
      </c>
      <c r="T75" s="102" t="s">
        <v>54</v>
      </c>
    </row>
    <row r="76" spans="2:20" x14ac:dyDescent="0.25">
      <c r="B76" s="60" t="s">
        <v>115</v>
      </c>
      <c r="C76" s="131" t="s">
        <v>116</v>
      </c>
      <c r="D76" s="131"/>
      <c r="E76" s="115" t="s">
        <v>77</v>
      </c>
      <c r="F76" s="116">
        <v>10</v>
      </c>
      <c r="G76" s="116">
        <v>20</v>
      </c>
      <c r="H76" s="116">
        <v>0</v>
      </c>
      <c r="I76" s="116">
        <v>0</v>
      </c>
      <c r="J76" s="117">
        <v>0</v>
      </c>
      <c r="K76" s="117">
        <v>0</v>
      </c>
      <c r="L76" s="117">
        <v>0</v>
      </c>
      <c r="M76" s="117"/>
      <c r="N76" s="117"/>
      <c r="O76" s="117"/>
      <c r="P76" s="117"/>
      <c r="Q76" s="117"/>
      <c r="R76" s="117">
        <f>SUM($F76:$Q76)/100</f>
        <v>0.3</v>
      </c>
      <c r="S76" s="118"/>
      <c r="T76" s="119"/>
    </row>
    <row r="77" spans="2:20" ht="54.75" customHeight="1" x14ac:dyDescent="0.25">
      <c r="B77" s="84"/>
      <c r="C77" s="131"/>
      <c r="D77" s="131"/>
      <c r="E77" s="122" t="s">
        <v>78</v>
      </c>
      <c r="F77" s="123">
        <v>10</v>
      </c>
      <c r="G77" s="123">
        <v>0</v>
      </c>
      <c r="H77" s="123">
        <v>0</v>
      </c>
      <c r="I77" s="123">
        <v>0</v>
      </c>
      <c r="J77" s="123">
        <v>0</v>
      </c>
      <c r="K77" s="123">
        <v>0</v>
      </c>
      <c r="L77" s="123">
        <v>0</v>
      </c>
      <c r="M77" s="123">
        <v>0</v>
      </c>
      <c r="N77" s="123">
        <v>0</v>
      </c>
      <c r="O77" s="123">
        <v>0</v>
      </c>
      <c r="P77" s="124"/>
      <c r="Q77" s="123"/>
      <c r="R77" s="123">
        <f t="shared" ref="R77:R87" si="4">SUM($F77:$Q77)/100</f>
        <v>0.1</v>
      </c>
      <c r="S77" s="125"/>
      <c r="T77" s="126"/>
    </row>
    <row r="78" spans="2:20" ht="94.5" customHeight="1" x14ac:dyDescent="0.25">
      <c r="B78" s="60" t="s">
        <v>117</v>
      </c>
      <c r="C78" s="127" t="s">
        <v>118</v>
      </c>
      <c r="D78" s="127"/>
      <c r="E78" s="115" t="s">
        <v>77</v>
      </c>
      <c r="F78" s="133">
        <v>3.2500000000000001E-2</v>
      </c>
      <c r="G78" s="133">
        <v>3.2500000000000001E-2</v>
      </c>
      <c r="H78" s="133">
        <v>3.2500000000000001E-2</v>
      </c>
      <c r="I78" s="133">
        <v>3.2500000000000001E-2</v>
      </c>
      <c r="J78" s="133">
        <v>3.2500000000000001E-2</v>
      </c>
      <c r="K78" s="133">
        <v>3.2500000000000001E-2</v>
      </c>
      <c r="L78" s="133">
        <v>3.2500000000000001E-2</v>
      </c>
      <c r="M78" s="133">
        <v>3.2500000000000001E-2</v>
      </c>
      <c r="N78" s="133">
        <v>3.2500000000000001E-2</v>
      </c>
      <c r="O78" s="133">
        <v>3.2500000000000001E-2</v>
      </c>
      <c r="P78" s="133">
        <v>3.2500000000000001E-2</v>
      </c>
      <c r="Q78" s="133">
        <v>3.2500000000000001E-2</v>
      </c>
      <c r="R78" s="117">
        <f t="shared" si="4"/>
        <v>3.899999999999999E-3</v>
      </c>
      <c r="S78" s="125"/>
      <c r="T78" s="126"/>
    </row>
    <row r="79" spans="2:20" ht="77.25" customHeight="1" x14ac:dyDescent="0.25">
      <c r="B79" s="84"/>
      <c r="C79" s="127"/>
      <c r="D79" s="127"/>
      <c r="E79" s="122" t="s">
        <v>78</v>
      </c>
      <c r="F79" s="123">
        <v>10</v>
      </c>
      <c r="G79" s="123">
        <v>0</v>
      </c>
      <c r="H79" s="123">
        <v>0</v>
      </c>
      <c r="I79" s="123">
        <v>0</v>
      </c>
      <c r="J79" s="123">
        <v>0</v>
      </c>
      <c r="K79" s="123">
        <v>0</v>
      </c>
      <c r="L79" s="123">
        <v>0</v>
      </c>
      <c r="M79" s="123">
        <v>0</v>
      </c>
      <c r="N79" s="123"/>
      <c r="O79" s="123"/>
      <c r="P79" s="124"/>
      <c r="Q79" s="123"/>
      <c r="R79" s="123">
        <f t="shared" si="4"/>
        <v>0.1</v>
      </c>
      <c r="S79" s="125"/>
      <c r="T79" s="126"/>
    </row>
    <row r="80" spans="2:20" ht="36" customHeight="1" x14ac:dyDescent="0.25">
      <c r="B80" s="60" t="s">
        <v>119</v>
      </c>
      <c r="C80" s="131" t="s">
        <v>120</v>
      </c>
      <c r="D80" s="131"/>
      <c r="E80" s="115" t="s">
        <v>77</v>
      </c>
      <c r="F80" s="116">
        <v>10</v>
      </c>
      <c r="G80" s="116">
        <v>20</v>
      </c>
      <c r="H80" s="116">
        <v>0</v>
      </c>
      <c r="I80" s="116">
        <v>0</v>
      </c>
      <c r="J80" s="117">
        <v>0</v>
      </c>
      <c r="K80" s="117">
        <v>0</v>
      </c>
      <c r="L80" s="117">
        <v>0</v>
      </c>
      <c r="M80" s="117"/>
      <c r="N80" s="117"/>
      <c r="O80" s="117"/>
      <c r="P80" s="117"/>
      <c r="Q80" s="117"/>
      <c r="R80" s="117">
        <f t="shared" si="4"/>
        <v>0.3</v>
      </c>
      <c r="S80" s="125"/>
      <c r="T80" s="126"/>
    </row>
    <row r="81" spans="2:20" ht="33" customHeight="1" x14ac:dyDescent="0.25">
      <c r="B81" s="84"/>
      <c r="C81" s="131"/>
      <c r="D81" s="131"/>
      <c r="E81" s="122" t="s">
        <v>78</v>
      </c>
      <c r="F81" s="123">
        <v>10</v>
      </c>
      <c r="G81" s="123">
        <v>0</v>
      </c>
      <c r="H81" s="123">
        <v>0</v>
      </c>
      <c r="I81" s="123">
        <v>0</v>
      </c>
      <c r="J81" s="123">
        <v>0</v>
      </c>
      <c r="K81" s="123">
        <v>0</v>
      </c>
      <c r="L81" s="123">
        <v>0</v>
      </c>
      <c r="M81" s="123"/>
      <c r="N81" s="123"/>
      <c r="O81" s="123"/>
      <c r="P81" s="124"/>
      <c r="Q81" s="123"/>
      <c r="R81" s="123">
        <f t="shared" si="4"/>
        <v>0.1</v>
      </c>
      <c r="S81" s="125"/>
      <c r="T81" s="126"/>
    </row>
    <row r="82" spans="2:20" ht="32.25" customHeight="1" x14ac:dyDescent="0.25">
      <c r="B82" s="60" t="s">
        <v>121</v>
      </c>
      <c r="C82" s="127" t="s">
        <v>122</v>
      </c>
      <c r="D82" s="127"/>
      <c r="E82" s="115" t="s">
        <v>77</v>
      </c>
      <c r="F82" s="116">
        <v>10</v>
      </c>
      <c r="G82" s="116">
        <v>20</v>
      </c>
      <c r="H82" s="116">
        <v>0</v>
      </c>
      <c r="I82" s="116">
        <v>0</v>
      </c>
      <c r="J82" s="117">
        <v>0</v>
      </c>
      <c r="K82" s="117">
        <v>0</v>
      </c>
      <c r="L82" s="117">
        <v>0</v>
      </c>
      <c r="M82" s="117"/>
      <c r="N82" s="117"/>
      <c r="O82" s="117"/>
      <c r="P82" s="117"/>
      <c r="Q82" s="117"/>
      <c r="R82" s="117">
        <f t="shared" si="4"/>
        <v>0.3</v>
      </c>
      <c r="S82" s="125"/>
      <c r="T82" s="126"/>
    </row>
    <row r="83" spans="2:20" ht="39" customHeight="1" x14ac:dyDescent="0.25">
      <c r="B83" s="84"/>
      <c r="C83" s="127"/>
      <c r="D83" s="127"/>
      <c r="E83" s="122" t="s">
        <v>78</v>
      </c>
      <c r="F83" s="123">
        <v>10</v>
      </c>
      <c r="G83" s="123">
        <v>0</v>
      </c>
      <c r="H83" s="123">
        <v>0</v>
      </c>
      <c r="I83" s="123">
        <v>0</v>
      </c>
      <c r="J83" s="123">
        <v>0</v>
      </c>
      <c r="K83" s="123">
        <v>0</v>
      </c>
      <c r="L83" s="123">
        <v>0</v>
      </c>
      <c r="M83" s="123"/>
      <c r="N83" s="123"/>
      <c r="O83" s="123"/>
      <c r="P83" s="130"/>
      <c r="Q83" s="108"/>
      <c r="R83" s="123">
        <f t="shared" si="4"/>
        <v>0.1</v>
      </c>
      <c r="S83" s="125"/>
      <c r="T83" s="126"/>
    </row>
    <row r="84" spans="2:20" ht="39" customHeight="1" x14ac:dyDescent="0.25">
      <c r="B84" s="60" t="s">
        <v>123</v>
      </c>
      <c r="C84" s="131" t="s">
        <v>124</v>
      </c>
      <c r="D84" s="131"/>
      <c r="E84" s="132" t="s">
        <v>77</v>
      </c>
      <c r="F84" s="116">
        <v>10</v>
      </c>
      <c r="G84" s="116">
        <v>20</v>
      </c>
      <c r="H84" s="116">
        <v>0</v>
      </c>
      <c r="I84" s="116">
        <v>0</v>
      </c>
      <c r="J84" s="117">
        <v>0</v>
      </c>
      <c r="K84" s="117">
        <v>0</v>
      </c>
      <c r="L84" s="117">
        <v>0</v>
      </c>
      <c r="M84" s="117"/>
      <c r="N84" s="117"/>
      <c r="O84" s="117"/>
      <c r="P84" s="117"/>
      <c r="Q84" s="117"/>
      <c r="R84" s="117">
        <f t="shared" si="4"/>
        <v>0.3</v>
      </c>
      <c r="S84" s="125"/>
      <c r="T84" s="126"/>
    </row>
    <row r="85" spans="2:20" ht="43.5" customHeight="1" x14ac:dyDescent="0.25">
      <c r="B85" s="84"/>
      <c r="C85" s="131"/>
      <c r="D85" s="131"/>
      <c r="E85" s="122" t="s">
        <v>78</v>
      </c>
      <c r="F85" s="123">
        <v>90</v>
      </c>
      <c r="G85" s="123">
        <v>0</v>
      </c>
      <c r="H85" s="123">
        <v>0</v>
      </c>
      <c r="I85" s="123">
        <v>0</v>
      </c>
      <c r="J85" s="123">
        <v>0</v>
      </c>
      <c r="K85" s="123">
        <v>0</v>
      </c>
      <c r="L85" s="123">
        <v>0</v>
      </c>
      <c r="M85" s="123">
        <v>0</v>
      </c>
      <c r="N85" s="123"/>
      <c r="O85" s="123"/>
      <c r="P85" s="130"/>
      <c r="Q85" s="108"/>
      <c r="R85" s="123">
        <f t="shared" si="4"/>
        <v>0.9</v>
      </c>
      <c r="S85" s="125"/>
      <c r="T85" s="126"/>
    </row>
    <row r="86" spans="2:20" ht="71.25" customHeight="1" x14ac:dyDescent="0.25">
      <c r="B86" s="134" t="s">
        <v>125</v>
      </c>
      <c r="C86" s="135" t="s">
        <v>126</v>
      </c>
      <c r="D86" s="136"/>
      <c r="E86" s="132" t="s">
        <v>77</v>
      </c>
      <c r="F86" s="116">
        <v>100</v>
      </c>
      <c r="G86" s="116">
        <v>0</v>
      </c>
      <c r="H86" s="116">
        <v>0</v>
      </c>
      <c r="I86" s="116">
        <v>0</v>
      </c>
      <c r="J86" s="117">
        <v>0</v>
      </c>
      <c r="K86" s="117">
        <v>0</v>
      </c>
      <c r="L86" s="117">
        <v>0</v>
      </c>
      <c r="M86" s="117"/>
      <c r="N86" s="117"/>
      <c r="O86" s="117"/>
      <c r="P86" s="117"/>
      <c r="Q86" s="117"/>
      <c r="R86" s="117">
        <f t="shared" si="4"/>
        <v>1</v>
      </c>
      <c r="S86" s="125"/>
      <c r="T86" s="126"/>
    </row>
    <row r="87" spans="2:20" ht="45" customHeight="1" x14ac:dyDescent="0.25">
      <c r="B87" s="134" t="s">
        <v>127</v>
      </c>
      <c r="C87" s="137"/>
      <c r="D87" s="138"/>
      <c r="E87" s="122" t="s">
        <v>78</v>
      </c>
      <c r="F87" s="123">
        <v>0</v>
      </c>
      <c r="G87" s="123">
        <v>0</v>
      </c>
      <c r="H87" s="123">
        <v>0</v>
      </c>
      <c r="I87" s="123">
        <v>0</v>
      </c>
      <c r="J87" s="123">
        <v>0</v>
      </c>
      <c r="K87" s="123">
        <v>0</v>
      </c>
      <c r="L87" s="123">
        <v>0</v>
      </c>
      <c r="M87" s="123">
        <v>0</v>
      </c>
      <c r="N87" s="123">
        <v>0</v>
      </c>
      <c r="O87" s="123">
        <v>0</v>
      </c>
      <c r="P87" s="130"/>
      <c r="Q87" s="108"/>
      <c r="R87" s="123">
        <f t="shared" si="4"/>
        <v>0</v>
      </c>
      <c r="S87" s="139"/>
      <c r="T87" s="140"/>
    </row>
    <row r="88" spans="2:20" x14ac:dyDescent="0.25">
      <c r="B88" s="60" t="s">
        <v>128</v>
      </c>
      <c r="C88" s="93" t="s">
        <v>28</v>
      </c>
      <c r="D88" s="94"/>
      <c r="E88" s="95"/>
      <c r="F88" s="96" t="s">
        <v>29</v>
      </c>
      <c r="G88" s="96"/>
      <c r="H88" s="96" t="s">
        <v>129</v>
      </c>
      <c r="I88" s="96"/>
      <c r="J88" s="97" t="s">
        <v>130</v>
      </c>
      <c r="K88" s="97"/>
      <c r="L88" s="97"/>
      <c r="M88" s="98">
        <v>43</v>
      </c>
      <c r="N88" s="98"/>
      <c r="O88" s="98">
        <v>43</v>
      </c>
      <c r="P88" s="99" t="s">
        <v>72</v>
      </c>
      <c r="Q88" s="99"/>
      <c r="R88" s="100">
        <f>M88/O88</f>
        <v>1</v>
      </c>
      <c r="S88" s="101" t="s">
        <v>48</v>
      </c>
      <c r="T88" s="102" t="s">
        <v>49</v>
      </c>
    </row>
    <row r="89" spans="2:20" x14ac:dyDescent="0.25">
      <c r="B89" s="70"/>
      <c r="C89" s="103"/>
      <c r="D89" s="104"/>
      <c r="E89" s="105"/>
      <c r="F89" s="96"/>
      <c r="G89" s="96"/>
      <c r="H89" s="96"/>
      <c r="I89" s="96"/>
      <c r="J89" s="97"/>
      <c r="K89" s="97"/>
      <c r="L89" s="97"/>
      <c r="M89" s="98"/>
      <c r="N89" s="98"/>
      <c r="O89" s="98"/>
      <c r="P89" s="99"/>
      <c r="Q89" s="99"/>
      <c r="R89" s="100"/>
      <c r="S89" s="101" t="s">
        <v>73</v>
      </c>
      <c r="T89" s="102" t="s">
        <v>51</v>
      </c>
    </row>
    <row r="90" spans="2:20" ht="25.5" x14ac:dyDescent="0.25">
      <c r="B90" s="70"/>
      <c r="C90" s="103"/>
      <c r="D90" s="104"/>
      <c r="E90" s="105"/>
      <c r="F90" s="96"/>
      <c r="G90" s="96"/>
      <c r="H90" s="96"/>
      <c r="I90" s="96"/>
      <c r="J90" s="97"/>
      <c r="K90" s="97"/>
      <c r="L90" s="97"/>
      <c r="M90" s="106">
        <f>R93+R95+R97+R99</f>
        <v>0.4</v>
      </c>
      <c r="N90" s="106"/>
      <c r="O90" s="98">
        <f>R92+R94+R96+R98</f>
        <v>0.33</v>
      </c>
      <c r="P90" s="99"/>
      <c r="Q90" s="99"/>
      <c r="R90" s="107">
        <f>M90/O90</f>
        <v>1.2121212121212122</v>
      </c>
      <c r="S90" s="108" t="s">
        <v>52</v>
      </c>
      <c r="T90" s="102" t="s">
        <v>39</v>
      </c>
    </row>
    <row r="91" spans="2:20" x14ac:dyDescent="0.25">
      <c r="B91" s="84"/>
      <c r="C91" s="109"/>
      <c r="D91" s="110"/>
      <c r="E91" s="111"/>
      <c r="F91" s="96"/>
      <c r="G91" s="96"/>
      <c r="H91" s="96"/>
      <c r="I91" s="96"/>
      <c r="J91" s="97"/>
      <c r="K91" s="97"/>
      <c r="L91" s="97"/>
      <c r="M91" s="106"/>
      <c r="N91" s="106"/>
      <c r="O91" s="98"/>
      <c r="P91" s="99"/>
      <c r="Q91" s="99"/>
      <c r="R91" s="107"/>
      <c r="S91" s="112" t="s">
        <v>74</v>
      </c>
      <c r="T91" s="102" t="s">
        <v>54</v>
      </c>
    </row>
    <row r="92" spans="2:20" x14ac:dyDescent="0.25">
      <c r="B92" s="60" t="s">
        <v>131</v>
      </c>
      <c r="C92" s="113" t="s">
        <v>132</v>
      </c>
      <c r="D92" s="114"/>
      <c r="E92" s="115" t="s">
        <v>77</v>
      </c>
      <c r="F92" s="116">
        <v>10</v>
      </c>
      <c r="G92" s="116">
        <v>20</v>
      </c>
      <c r="H92" s="116">
        <v>0</v>
      </c>
      <c r="I92" s="116">
        <v>0</v>
      </c>
      <c r="J92" s="117">
        <v>0</v>
      </c>
      <c r="K92" s="117">
        <v>0</v>
      </c>
      <c r="L92" s="117">
        <v>0</v>
      </c>
      <c r="M92" s="117"/>
      <c r="N92" s="117"/>
      <c r="O92" s="117"/>
      <c r="P92" s="117"/>
      <c r="Q92" s="117"/>
      <c r="R92" s="117">
        <f>SUM($F92:$Q92)/100</f>
        <v>0.3</v>
      </c>
      <c r="S92" s="118"/>
      <c r="T92" s="119"/>
    </row>
    <row r="93" spans="2:20" x14ac:dyDescent="0.25">
      <c r="B93" s="84"/>
      <c r="C93" s="120"/>
      <c r="D93" s="121"/>
      <c r="E93" s="122" t="s">
        <v>78</v>
      </c>
      <c r="F93" s="123">
        <v>10</v>
      </c>
      <c r="G93" s="123">
        <v>0</v>
      </c>
      <c r="H93" s="123">
        <v>0</v>
      </c>
      <c r="I93" s="123">
        <v>0</v>
      </c>
      <c r="J93" s="123">
        <v>0</v>
      </c>
      <c r="K93" s="123">
        <v>0</v>
      </c>
      <c r="L93" s="123">
        <v>0</v>
      </c>
      <c r="M93" s="123">
        <v>0</v>
      </c>
      <c r="N93" s="123">
        <v>0</v>
      </c>
      <c r="O93" s="123">
        <v>0</v>
      </c>
      <c r="P93" s="124"/>
      <c r="Q93" s="123"/>
      <c r="R93" s="123">
        <f t="shared" ref="R93:R99" si="5">SUM($F93:$Q93)/100</f>
        <v>0.1</v>
      </c>
      <c r="S93" s="125"/>
      <c r="T93" s="126"/>
    </row>
    <row r="94" spans="2:20" x14ac:dyDescent="0.25">
      <c r="B94" s="60" t="s">
        <v>133</v>
      </c>
      <c r="C94" s="127" t="s">
        <v>134</v>
      </c>
      <c r="D94" s="127"/>
      <c r="E94" s="115" t="s">
        <v>77</v>
      </c>
      <c r="F94" s="128">
        <v>0.3</v>
      </c>
      <c r="G94" s="128">
        <v>0.2</v>
      </c>
      <c r="H94" s="128">
        <v>0.1</v>
      </c>
      <c r="I94" s="128">
        <v>0.15</v>
      </c>
      <c r="J94" s="141">
        <v>0.15</v>
      </c>
      <c r="K94" s="141">
        <v>0.05</v>
      </c>
      <c r="L94" s="141">
        <v>0.05</v>
      </c>
      <c r="M94" s="117"/>
      <c r="N94" s="117"/>
      <c r="O94" s="117"/>
      <c r="P94" s="117"/>
      <c r="Q94" s="117"/>
      <c r="R94" s="117">
        <f t="shared" si="5"/>
        <v>0.01</v>
      </c>
      <c r="S94" s="125"/>
      <c r="T94" s="126"/>
    </row>
    <row r="95" spans="2:20" ht="63.75" customHeight="1" x14ac:dyDescent="0.25">
      <c r="B95" s="84"/>
      <c r="C95" s="127"/>
      <c r="D95" s="127"/>
      <c r="E95" s="122" t="s">
        <v>78</v>
      </c>
      <c r="F95" s="123">
        <v>10</v>
      </c>
      <c r="G95" s="123">
        <v>0</v>
      </c>
      <c r="H95" s="123">
        <v>0</v>
      </c>
      <c r="I95" s="123">
        <v>0</v>
      </c>
      <c r="J95" s="123">
        <v>0</v>
      </c>
      <c r="K95" s="123">
        <v>0</v>
      </c>
      <c r="L95" s="123">
        <v>0</v>
      </c>
      <c r="M95" s="123">
        <v>0</v>
      </c>
      <c r="N95" s="123"/>
      <c r="O95" s="123"/>
      <c r="P95" s="124"/>
      <c r="Q95" s="123"/>
      <c r="R95" s="123">
        <f t="shared" si="5"/>
        <v>0.1</v>
      </c>
      <c r="S95" s="125"/>
      <c r="T95" s="126"/>
    </row>
    <row r="96" spans="2:20" x14ac:dyDescent="0.25">
      <c r="B96" s="60" t="s">
        <v>135</v>
      </c>
      <c r="C96" s="131" t="s">
        <v>136</v>
      </c>
      <c r="D96" s="131"/>
      <c r="E96" s="115" t="s">
        <v>77</v>
      </c>
      <c r="F96" s="128">
        <v>0.3</v>
      </c>
      <c r="G96" s="128">
        <v>0.2</v>
      </c>
      <c r="H96" s="128">
        <v>0.1</v>
      </c>
      <c r="I96" s="128">
        <v>0.15</v>
      </c>
      <c r="J96" s="141">
        <v>0.15</v>
      </c>
      <c r="K96" s="141">
        <v>0.05</v>
      </c>
      <c r="L96" s="141">
        <v>0.05</v>
      </c>
      <c r="M96" s="117"/>
      <c r="N96" s="117"/>
      <c r="O96" s="117"/>
      <c r="P96" s="117"/>
      <c r="Q96" s="117"/>
      <c r="R96" s="117">
        <f t="shared" si="5"/>
        <v>0.01</v>
      </c>
      <c r="S96" s="125"/>
      <c r="T96" s="126"/>
    </row>
    <row r="97" spans="2:20" ht="48" customHeight="1" x14ac:dyDescent="0.25">
      <c r="B97" s="84"/>
      <c r="C97" s="131"/>
      <c r="D97" s="131"/>
      <c r="E97" s="122" t="s">
        <v>78</v>
      </c>
      <c r="F97" s="123">
        <v>10</v>
      </c>
      <c r="G97" s="123">
        <v>0</v>
      </c>
      <c r="H97" s="123">
        <v>0</v>
      </c>
      <c r="I97" s="123">
        <v>0</v>
      </c>
      <c r="J97" s="123">
        <v>0</v>
      </c>
      <c r="K97" s="123">
        <v>0</v>
      </c>
      <c r="L97" s="123">
        <v>0</v>
      </c>
      <c r="M97" s="123"/>
      <c r="N97" s="123"/>
      <c r="O97" s="123"/>
      <c r="P97" s="124"/>
      <c r="Q97" s="123"/>
      <c r="R97" s="123">
        <f t="shared" si="5"/>
        <v>0.1</v>
      </c>
      <c r="S97" s="125"/>
      <c r="T97" s="126"/>
    </row>
    <row r="98" spans="2:20" ht="85.5" customHeight="1" x14ac:dyDescent="0.25">
      <c r="B98" s="60" t="s">
        <v>137</v>
      </c>
      <c r="C98" s="127" t="s">
        <v>138</v>
      </c>
      <c r="D98" s="127"/>
      <c r="E98" s="115" t="s">
        <v>77</v>
      </c>
      <c r="F98" s="128">
        <v>0.3</v>
      </c>
      <c r="G98" s="128">
        <v>0.2</v>
      </c>
      <c r="H98" s="128">
        <v>0.1</v>
      </c>
      <c r="I98" s="128">
        <v>0.15</v>
      </c>
      <c r="J98" s="141">
        <v>0.15</v>
      </c>
      <c r="K98" s="141">
        <v>0.05</v>
      </c>
      <c r="L98" s="141">
        <v>0.05</v>
      </c>
      <c r="M98" s="117"/>
      <c r="N98" s="117"/>
      <c r="O98" s="117"/>
      <c r="P98" s="117"/>
      <c r="Q98" s="117"/>
      <c r="R98" s="117">
        <f t="shared" si="5"/>
        <v>0.01</v>
      </c>
      <c r="S98" s="139"/>
      <c r="T98" s="140"/>
    </row>
    <row r="99" spans="2:20" ht="3" customHeight="1" x14ac:dyDescent="0.25">
      <c r="B99" s="84"/>
      <c r="C99" s="127"/>
      <c r="D99" s="127"/>
      <c r="E99" s="122" t="s">
        <v>78</v>
      </c>
      <c r="F99" s="123">
        <v>10</v>
      </c>
      <c r="G99" s="123">
        <v>0</v>
      </c>
      <c r="H99" s="123">
        <v>0</v>
      </c>
      <c r="I99" s="123">
        <v>0</v>
      </c>
      <c r="J99" s="123">
        <v>0</v>
      </c>
      <c r="K99" s="123">
        <v>0</v>
      </c>
      <c r="L99" s="123">
        <v>0</v>
      </c>
      <c r="M99" s="123"/>
      <c r="N99" s="123"/>
      <c r="O99" s="123"/>
      <c r="P99" s="130"/>
      <c r="Q99" s="108"/>
      <c r="R99" s="123">
        <f t="shared" si="5"/>
        <v>0.1</v>
      </c>
      <c r="S99" s="130"/>
      <c r="T99" s="142"/>
    </row>
    <row r="100" spans="2:20" x14ac:dyDescent="0.25">
      <c r="B100" s="60" t="s">
        <v>139</v>
      </c>
      <c r="C100" s="93" t="s">
        <v>140</v>
      </c>
      <c r="D100" s="94"/>
      <c r="E100" s="95"/>
      <c r="F100" s="96" t="s">
        <v>31</v>
      </c>
      <c r="G100" s="96"/>
      <c r="H100" s="96" t="s">
        <v>141</v>
      </c>
      <c r="I100" s="96"/>
      <c r="J100" s="97" t="s">
        <v>142</v>
      </c>
      <c r="K100" s="97"/>
      <c r="L100" s="97"/>
      <c r="M100" s="98">
        <v>125</v>
      </c>
      <c r="N100" s="98"/>
      <c r="O100" s="98">
        <v>149</v>
      </c>
      <c r="P100" s="99" t="s">
        <v>72</v>
      </c>
      <c r="Q100" s="99"/>
      <c r="R100" s="100">
        <f>M100/O100</f>
        <v>0.83892617449664431</v>
      </c>
      <c r="S100" s="101" t="s">
        <v>48</v>
      </c>
      <c r="T100" s="102" t="s">
        <v>49</v>
      </c>
    </row>
    <row r="101" spans="2:20" x14ac:dyDescent="0.25">
      <c r="B101" s="70"/>
      <c r="C101" s="103"/>
      <c r="D101" s="104"/>
      <c r="E101" s="105"/>
      <c r="F101" s="96"/>
      <c r="G101" s="96"/>
      <c r="H101" s="96"/>
      <c r="I101" s="96"/>
      <c r="J101" s="97"/>
      <c r="K101" s="97"/>
      <c r="L101" s="97"/>
      <c r="M101" s="98"/>
      <c r="N101" s="98"/>
      <c r="O101" s="98"/>
      <c r="P101" s="99"/>
      <c r="Q101" s="99"/>
      <c r="R101" s="100"/>
      <c r="S101" s="101" t="s">
        <v>73</v>
      </c>
      <c r="T101" s="102" t="s">
        <v>51</v>
      </c>
    </row>
    <row r="102" spans="2:20" ht="25.5" x14ac:dyDescent="0.25">
      <c r="B102" s="70"/>
      <c r="C102" s="103"/>
      <c r="D102" s="104"/>
      <c r="E102" s="105"/>
      <c r="F102" s="96"/>
      <c r="G102" s="96"/>
      <c r="H102" s="96"/>
      <c r="I102" s="96"/>
      <c r="J102" s="97"/>
      <c r="K102" s="97"/>
      <c r="L102" s="97"/>
      <c r="M102" s="106">
        <f>R105+R107+R109+R111+R113+R115</f>
        <v>0.4</v>
      </c>
      <c r="N102" s="106"/>
      <c r="O102" s="98">
        <f>R104+R106+R108+R110+R112+R114</f>
        <v>1.4</v>
      </c>
      <c r="P102" s="99"/>
      <c r="Q102" s="99"/>
      <c r="R102" s="107">
        <f>M102/O102</f>
        <v>0.28571428571428575</v>
      </c>
      <c r="S102" s="108" t="s">
        <v>52</v>
      </c>
      <c r="T102" s="102" t="s">
        <v>39</v>
      </c>
    </row>
    <row r="103" spans="2:20" x14ac:dyDescent="0.25">
      <c r="B103" s="84"/>
      <c r="C103" s="109"/>
      <c r="D103" s="110"/>
      <c r="E103" s="111"/>
      <c r="F103" s="96"/>
      <c r="G103" s="96"/>
      <c r="H103" s="96"/>
      <c r="I103" s="96"/>
      <c r="J103" s="97"/>
      <c r="K103" s="97"/>
      <c r="L103" s="97"/>
      <c r="M103" s="106"/>
      <c r="N103" s="106"/>
      <c r="O103" s="98"/>
      <c r="P103" s="99"/>
      <c r="Q103" s="99"/>
      <c r="R103" s="107"/>
      <c r="S103" s="112" t="s">
        <v>74</v>
      </c>
      <c r="T103" s="102" t="s">
        <v>54</v>
      </c>
    </row>
    <row r="104" spans="2:20" x14ac:dyDescent="0.25">
      <c r="B104" s="60" t="s">
        <v>143</v>
      </c>
      <c r="C104" s="113" t="s">
        <v>144</v>
      </c>
      <c r="D104" s="114"/>
      <c r="E104" s="115" t="s">
        <v>77</v>
      </c>
      <c r="F104" s="116">
        <v>10</v>
      </c>
      <c r="G104" s="116">
        <v>20</v>
      </c>
      <c r="H104" s="116">
        <v>0</v>
      </c>
      <c r="I104" s="116">
        <v>0</v>
      </c>
      <c r="J104" s="117">
        <v>0</v>
      </c>
      <c r="K104" s="117">
        <v>0</v>
      </c>
      <c r="L104" s="117">
        <v>0</v>
      </c>
      <c r="M104" s="117"/>
      <c r="N104" s="117"/>
      <c r="O104" s="117"/>
      <c r="P104" s="117"/>
      <c r="Q104" s="117"/>
      <c r="R104" s="143">
        <f>SUM($F104:$Q104)/100</f>
        <v>0.3</v>
      </c>
      <c r="S104" s="118"/>
      <c r="T104" s="119"/>
    </row>
    <row r="105" spans="2:20" x14ac:dyDescent="0.25">
      <c r="B105" s="84"/>
      <c r="C105" s="120"/>
      <c r="D105" s="121"/>
      <c r="E105" s="122" t="s">
        <v>78</v>
      </c>
      <c r="F105" s="123">
        <v>10</v>
      </c>
      <c r="G105" s="123">
        <v>0</v>
      </c>
      <c r="H105" s="123">
        <v>0</v>
      </c>
      <c r="I105" s="123">
        <v>0</v>
      </c>
      <c r="J105" s="123">
        <v>0</v>
      </c>
      <c r="K105" s="123">
        <v>0</v>
      </c>
      <c r="L105" s="123">
        <v>0</v>
      </c>
      <c r="M105" s="123">
        <v>0</v>
      </c>
      <c r="N105" s="123">
        <v>0</v>
      </c>
      <c r="O105" s="123">
        <v>0</v>
      </c>
      <c r="P105" s="124"/>
      <c r="Q105" s="123"/>
      <c r="R105" s="144">
        <f t="shared" ref="R105:R115" si="6">SUM($F105:$Q105)/100</f>
        <v>0.1</v>
      </c>
      <c r="S105" s="125"/>
      <c r="T105" s="126"/>
    </row>
    <row r="106" spans="2:20" x14ac:dyDescent="0.25">
      <c r="B106" s="60" t="s">
        <v>145</v>
      </c>
      <c r="C106" s="127" t="s">
        <v>146</v>
      </c>
      <c r="D106" s="127"/>
      <c r="E106" s="115" t="s">
        <v>77</v>
      </c>
      <c r="F106" s="116">
        <v>10</v>
      </c>
      <c r="G106" s="116">
        <v>20</v>
      </c>
      <c r="H106" s="116">
        <v>0</v>
      </c>
      <c r="I106" s="116">
        <v>0</v>
      </c>
      <c r="J106" s="117">
        <v>0</v>
      </c>
      <c r="K106" s="117">
        <v>0</v>
      </c>
      <c r="L106" s="117">
        <v>0</v>
      </c>
      <c r="M106" s="117"/>
      <c r="N106" s="117"/>
      <c r="O106" s="117"/>
      <c r="P106" s="117"/>
      <c r="Q106" s="117"/>
      <c r="R106" s="143">
        <f t="shared" si="6"/>
        <v>0.3</v>
      </c>
      <c r="S106" s="125"/>
      <c r="T106" s="126"/>
    </row>
    <row r="107" spans="2:20" ht="51" customHeight="1" x14ac:dyDescent="0.25">
      <c r="B107" s="84"/>
      <c r="C107" s="127"/>
      <c r="D107" s="127"/>
      <c r="E107" s="122" t="s">
        <v>78</v>
      </c>
      <c r="F107" s="123">
        <v>10</v>
      </c>
      <c r="G107" s="123">
        <v>0</v>
      </c>
      <c r="H107" s="123">
        <v>0</v>
      </c>
      <c r="I107" s="123">
        <v>0</v>
      </c>
      <c r="J107" s="123">
        <v>0</v>
      </c>
      <c r="K107" s="123">
        <v>0</v>
      </c>
      <c r="L107" s="123">
        <v>0</v>
      </c>
      <c r="M107" s="123">
        <v>0</v>
      </c>
      <c r="N107" s="123"/>
      <c r="O107" s="123"/>
      <c r="P107" s="124"/>
      <c r="Q107" s="123"/>
      <c r="R107" s="144">
        <f t="shared" si="6"/>
        <v>0.1</v>
      </c>
      <c r="S107" s="125"/>
      <c r="T107" s="126"/>
    </row>
    <row r="108" spans="2:20" x14ac:dyDescent="0.25">
      <c r="B108" s="60" t="s">
        <v>147</v>
      </c>
      <c r="C108" s="131" t="s">
        <v>148</v>
      </c>
      <c r="D108" s="131"/>
      <c r="E108" s="115" t="s">
        <v>77</v>
      </c>
      <c r="F108" s="116">
        <v>10</v>
      </c>
      <c r="G108" s="116">
        <v>20</v>
      </c>
      <c r="H108" s="116">
        <v>0</v>
      </c>
      <c r="I108" s="116">
        <v>0</v>
      </c>
      <c r="J108" s="117">
        <v>0</v>
      </c>
      <c r="K108" s="117">
        <v>0</v>
      </c>
      <c r="L108" s="117">
        <v>0</v>
      </c>
      <c r="M108" s="117"/>
      <c r="N108" s="117"/>
      <c r="O108" s="117"/>
      <c r="P108" s="117"/>
      <c r="Q108" s="117"/>
      <c r="R108" s="143">
        <f t="shared" si="6"/>
        <v>0.3</v>
      </c>
      <c r="S108" s="125"/>
      <c r="T108" s="126"/>
    </row>
    <row r="109" spans="2:20" ht="45" customHeight="1" x14ac:dyDescent="0.25">
      <c r="B109" s="84"/>
      <c r="C109" s="131"/>
      <c r="D109" s="131"/>
      <c r="E109" s="122" t="s">
        <v>78</v>
      </c>
      <c r="F109" s="123">
        <v>10</v>
      </c>
      <c r="G109" s="123">
        <v>0</v>
      </c>
      <c r="H109" s="123">
        <v>0</v>
      </c>
      <c r="I109" s="123">
        <v>0</v>
      </c>
      <c r="J109" s="123">
        <v>0</v>
      </c>
      <c r="K109" s="123">
        <v>0</v>
      </c>
      <c r="L109" s="123">
        <v>0</v>
      </c>
      <c r="M109" s="123"/>
      <c r="N109" s="123"/>
      <c r="O109" s="123"/>
      <c r="P109" s="124"/>
      <c r="Q109" s="123"/>
      <c r="R109" s="144">
        <f t="shared" si="6"/>
        <v>0.1</v>
      </c>
      <c r="S109" s="125"/>
      <c r="T109" s="126"/>
    </row>
    <row r="110" spans="2:20" x14ac:dyDescent="0.25">
      <c r="B110" s="60" t="s">
        <v>149</v>
      </c>
      <c r="C110" s="131" t="s">
        <v>150</v>
      </c>
      <c r="D110" s="131"/>
      <c r="E110" s="115" t="s">
        <v>77</v>
      </c>
      <c r="F110" s="116">
        <v>10</v>
      </c>
      <c r="G110" s="116">
        <v>20</v>
      </c>
      <c r="H110" s="116">
        <v>0</v>
      </c>
      <c r="I110" s="116">
        <v>0</v>
      </c>
      <c r="J110" s="117">
        <v>0</v>
      </c>
      <c r="K110" s="117">
        <v>0</v>
      </c>
      <c r="L110" s="117">
        <v>0</v>
      </c>
      <c r="M110" s="117"/>
      <c r="N110" s="117"/>
      <c r="O110" s="117"/>
      <c r="P110" s="117"/>
      <c r="Q110" s="117"/>
      <c r="R110" s="143">
        <f t="shared" si="6"/>
        <v>0.3</v>
      </c>
      <c r="S110" s="125"/>
      <c r="T110" s="126"/>
    </row>
    <row r="111" spans="2:20" ht="40.5" customHeight="1" x14ac:dyDescent="0.25">
      <c r="B111" s="84"/>
      <c r="C111" s="131"/>
      <c r="D111" s="131"/>
      <c r="E111" s="122" t="s">
        <v>78</v>
      </c>
      <c r="F111" s="123">
        <v>10</v>
      </c>
      <c r="G111" s="123">
        <v>0</v>
      </c>
      <c r="H111" s="123">
        <v>0</v>
      </c>
      <c r="I111" s="123">
        <v>0</v>
      </c>
      <c r="J111" s="123">
        <v>0</v>
      </c>
      <c r="K111" s="123">
        <v>0</v>
      </c>
      <c r="L111" s="123">
        <v>0</v>
      </c>
      <c r="M111" s="123"/>
      <c r="N111" s="123"/>
      <c r="O111" s="123"/>
      <c r="P111" s="130"/>
      <c r="Q111" s="108"/>
      <c r="R111" s="144">
        <f t="shared" si="6"/>
        <v>0.1</v>
      </c>
      <c r="S111" s="125"/>
      <c r="T111" s="126"/>
    </row>
    <row r="112" spans="2:20" ht="58.5" customHeight="1" x14ac:dyDescent="0.25">
      <c r="B112" s="60" t="s">
        <v>151</v>
      </c>
      <c r="C112" s="131" t="s">
        <v>152</v>
      </c>
      <c r="D112" s="131"/>
      <c r="E112" s="132" t="s">
        <v>77</v>
      </c>
      <c r="F112" s="116">
        <v>0</v>
      </c>
      <c r="G112" s="116">
        <v>20</v>
      </c>
      <c r="H112" s="116">
        <v>0</v>
      </c>
      <c r="I112" s="116">
        <v>0</v>
      </c>
      <c r="J112" s="117">
        <v>0</v>
      </c>
      <c r="K112" s="117">
        <v>0</v>
      </c>
      <c r="L112" s="117">
        <v>0</v>
      </c>
      <c r="M112" s="117"/>
      <c r="N112" s="117"/>
      <c r="O112" s="117"/>
      <c r="P112" s="117"/>
      <c r="Q112" s="117"/>
      <c r="R112" s="143">
        <f t="shared" si="6"/>
        <v>0.2</v>
      </c>
      <c r="S112" s="125"/>
      <c r="T112" s="126"/>
    </row>
    <row r="113" spans="2:20" ht="99" customHeight="1" x14ac:dyDescent="0.25">
      <c r="B113" s="84"/>
      <c r="C113" s="131"/>
      <c r="D113" s="131"/>
      <c r="E113" s="122" t="s">
        <v>78</v>
      </c>
      <c r="F113" s="123">
        <v>0</v>
      </c>
      <c r="G113" s="123">
        <v>0</v>
      </c>
      <c r="H113" s="123">
        <v>0</v>
      </c>
      <c r="I113" s="123">
        <v>0</v>
      </c>
      <c r="J113" s="123">
        <v>0</v>
      </c>
      <c r="K113" s="123">
        <v>0</v>
      </c>
      <c r="L113" s="123">
        <v>0</v>
      </c>
      <c r="M113" s="123">
        <v>0</v>
      </c>
      <c r="N113" s="123"/>
      <c r="O113" s="123"/>
      <c r="P113" s="130"/>
      <c r="Q113" s="108"/>
      <c r="R113" s="144">
        <f t="shared" si="6"/>
        <v>0</v>
      </c>
      <c r="S113" s="125"/>
      <c r="T113" s="126"/>
    </row>
    <row r="114" spans="2:20" ht="93" customHeight="1" x14ac:dyDescent="0.25">
      <c r="B114" s="134" t="s">
        <v>153</v>
      </c>
      <c r="C114" s="145" t="s">
        <v>154</v>
      </c>
      <c r="D114" s="146"/>
      <c r="E114" s="132" t="s">
        <v>77</v>
      </c>
      <c r="F114" s="116">
        <v>0</v>
      </c>
      <c r="G114" s="116">
        <v>0</v>
      </c>
      <c r="H114" s="116">
        <v>0</v>
      </c>
      <c r="I114" s="116">
        <v>0</v>
      </c>
      <c r="J114" s="117">
        <v>0</v>
      </c>
      <c r="K114" s="117">
        <v>0</v>
      </c>
      <c r="L114" s="117">
        <v>0</v>
      </c>
      <c r="M114" s="117"/>
      <c r="N114" s="117"/>
      <c r="O114" s="117"/>
      <c r="P114" s="117"/>
      <c r="Q114" s="117"/>
      <c r="R114" s="143">
        <f t="shared" si="6"/>
        <v>0</v>
      </c>
      <c r="S114" s="125"/>
      <c r="T114" s="126"/>
    </row>
    <row r="115" spans="2:20" ht="72.75" customHeight="1" x14ac:dyDescent="0.25">
      <c r="B115" s="134" t="s">
        <v>155</v>
      </c>
      <c r="C115" s="147" t="s">
        <v>156</v>
      </c>
      <c r="D115" s="148"/>
      <c r="E115" s="122" t="s">
        <v>78</v>
      </c>
      <c r="F115" s="123">
        <v>0</v>
      </c>
      <c r="G115" s="123">
        <v>0</v>
      </c>
      <c r="H115" s="123">
        <v>0</v>
      </c>
      <c r="I115" s="123">
        <v>0</v>
      </c>
      <c r="J115" s="123">
        <v>0</v>
      </c>
      <c r="K115" s="123">
        <v>0</v>
      </c>
      <c r="L115" s="123">
        <v>0</v>
      </c>
      <c r="M115" s="123">
        <v>0</v>
      </c>
      <c r="N115" s="123">
        <v>0</v>
      </c>
      <c r="O115" s="123">
        <v>0</v>
      </c>
      <c r="P115" s="130"/>
      <c r="Q115" s="108"/>
      <c r="R115" s="144">
        <f t="shared" si="6"/>
        <v>0</v>
      </c>
      <c r="S115" s="125"/>
      <c r="T115" s="126"/>
    </row>
    <row r="116" spans="2:20" x14ac:dyDescent="0.25">
      <c r="B116" s="149"/>
      <c r="C116" s="150"/>
      <c r="D116" s="150"/>
      <c r="E116" s="151"/>
      <c r="F116" s="152"/>
      <c r="G116" s="152"/>
      <c r="H116" s="152"/>
      <c r="I116" s="152"/>
      <c r="J116" s="153"/>
      <c r="K116" s="153"/>
      <c r="L116" s="153"/>
      <c r="M116" s="153"/>
      <c r="N116" s="153"/>
      <c r="O116" s="153"/>
      <c r="P116" s="153"/>
      <c r="Q116" s="153"/>
      <c r="R116" s="153"/>
      <c r="S116" s="139"/>
      <c r="T116" s="140"/>
    </row>
    <row r="117" spans="2:20" x14ac:dyDescent="0.25">
      <c r="B117" s="149"/>
      <c r="C117" s="154" t="s">
        <v>157</v>
      </c>
      <c r="D117" s="150"/>
      <c r="E117" s="151"/>
      <c r="F117" s="152"/>
      <c r="G117" s="152"/>
      <c r="H117" s="152"/>
      <c r="I117" s="152"/>
      <c r="J117" s="153"/>
      <c r="K117" s="153"/>
      <c r="L117" s="153"/>
      <c r="M117" s="153"/>
      <c r="N117" s="153"/>
      <c r="O117" s="153"/>
      <c r="P117" s="153"/>
      <c r="Q117" s="153"/>
      <c r="R117" s="153"/>
    </row>
    <row r="118" spans="2:20" ht="27.75" customHeight="1" x14ac:dyDescent="0.25">
      <c r="C118" s="155" t="s">
        <v>158</v>
      </c>
      <c r="D118" s="155"/>
      <c r="E118" s="155"/>
      <c r="F118" s="155"/>
      <c r="G118" s="155"/>
      <c r="O118" s="48"/>
    </row>
    <row r="119" spans="2:20" ht="39.75" customHeight="1" x14ac:dyDescent="0.25">
      <c r="C119" s="156" t="s">
        <v>159</v>
      </c>
      <c r="D119" s="157" t="s">
        <v>160</v>
      </c>
      <c r="E119" s="158" t="s">
        <v>161</v>
      </c>
      <c r="F119" s="158"/>
      <c r="G119" s="158"/>
      <c r="O119" s="48"/>
    </row>
    <row r="120" spans="2:20" x14ac:dyDescent="0.25">
      <c r="O120" s="48"/>
    </row>
  </sheetData>
  <mergeCells count="170">
    <mergeCell ref="C112:D113"/>
    <mergeCell ref="C114:D114"/>
    <mergeCell ref="C115:D115"/>
    <mergeCell ref="C118:G118"/>
    <mergeCell ref="E119:G119"/>
    <mergeCell ref="B104:B105"/>
    <mergeCell ref="C104:D105"/>
    <mergeCell ref="S104:T116"/>
    <mergeCell ref="B106:B107"/>
    <mergeCell ref="C106:D107"/>
    <mergeCell ref="B108:B109"/>
    <mergeCell ref="C108:D109"/>
    <mergeCell ref="B110:B111"/>
    <mergeCell ref="C110:D111"/>
    <mergeCell ref="B112:B113"/>
    <mergeCell ref="O100:O101"/>
    <mergeCell ref="P100:Q103"/>
    <mergeCell ref="R100:R101"/>
    <mergeCell ref="M102:N103"/>
    <mergeCell ref="O102:O103"/>
    <mergeCell ref="R102:R103"/>
    <mergeCell ref="B100:B103"/>
    <mergeCell ref="C100:E103"/>
    <mergeCell ref="F100:G103"/>
    <mergeCell ref="H100:I103"/>
    <mergeCell ref="J100:L103"/>
    <mergeCell ref="M100:N101"/>
    <mergeCell ref="B92:B93"/>
    <mergeCell ref="C92:D93"/>
    <mergeCell ref="S92:T98"/>
    <mergeCell ref="B94:B95"/>
    <mergeCell ref="C94:D95"/>
    <mergeCell ref="B96:B97"/>
    <mergeCell ref="C96:D97"/>
    <mergeCell ref="B98:B99"/>
    <mergeCell ref="C98:D99"/>
    <mergeCell ref="J88:L91"/>
    <mergeCell ref="M88:N89"/>
    <mergeCell ref="O88:O89"/>
    <mergeCell ref="P88:Q91"/>
    <mergeCell ref="R88:R89"/>
    <mergeCell ref="M90:N91"/>
    <mergeCell ref="O90:O91"/>
    <mergeCell ref="R90:R91"/>
    <mergeCell ref="C84:D85"/>
    <mergeCell ref="C86:D87"/>
    <mergeCell ref="B88:B91"/>
    <mergeCell ref="C88:E91"/>
    <mergeCell ref="F88:G91"/>
    <mergeCell ref="H88:I91"/>
    <mergeCell ref="B76:B77"/>
    <mergeCell ref="C76:D77"/>
    <mergeCell ref="S76:T87"/>
    <mergeCell ref="B78:B79"/>
    <mergeCell ref="C78:D79"/>
    <mergeCell ref="B80:B81"/>
    <mergeCell ref="C80:D81"/>
    <mergeCell ref="B82:B83"/>
    <mergeCell ref="C82:D83"/>
    <mergeCell ref="B84:B85"/>
    <mergeCell ref="M72:N73"/>
    <mergeCell ref="O72:O73"/>
    <mergeCell ref="P72:Q75"/>
    <mergeCell ref="R72:R73"/>
    <mergeCell ref="M74:N75"/>
    <mergeCell ref="O74:O75"/>
    <mergeCell ref="R74:R75"/>
    <mergeCell ref="C70:D71"/>
    <mergeCell ref="B72:B75"/>
    <mergeCell ref="C72:E75"/>
    <mergeCell ref="F72:G75"/>
    <mergeCell ref="H72:I75"/>
    <mergeCell ref="J72:L75"/>
    <mergeCell ref="B62:B63"/>
    <mergeCell ref="C62:D63"/>
    <mergeCell ref="S62:T71"/>
    <mergeCell ref="B64:B65"/>
    <mergeCell ref="C64:D65"/>
    <mergeCell ref="B66:B67"/>
    <mergeCell ref="C66:D67"/>
    <mergeCell ref="B68:B69"/>
    <mergeCell ref="C68:D69"/>
    <mergeCell ref="B70:B71"/>
    <mergeCell ref="M58:N59"/>
    <mergeCell ref="O58:O59"/>
    <mergeCell ref="P58:Q61"/>
    <mergeCell ref="R58:R59"/>
    <mergeCell ref="M60:N61"/>
    <mergeCell ref="O60:O61"/>
    <mergeCell ref="R60:R61"/>
    <mergeCell ref="C56:D57"/>
    <mergeCell ref="B58:B61"/>
    <mergeCell ref="C58:E61"/>
    <mergeCell ref="F58:G61"/>
    <mergeCell ref="H58:I61"/>
    <mergeCell ref="J58:L61"/>
    <mergeCell ref="B48:B49"/>
    <mergeCell ref="C48:D49"/>
    <mergeCell ref="S48:T57"/>
    <mergeCell ref="B50:B51"/>
    <mergeCell ref="C50:D51"/>
    <mergeCell ref="B52:B53"/>
    <mergeCell ref="C52:D53"/>
    <mergeCell ref="B54:B55"/>
    <mergeCell ref="C54:D55"/>
    <mergeCell ref="B56:B57"/>
    <mergeCell ref="O44:O45"/>
    <mergeCell ref="P44:Q47"/>
    <mergeCell ref="R44:R45"/>
    <mergeCell ref="M46:N47"/>
    <mergeCell ref="O46:O47"/>
    <mergeCell ref="R46:R47"/>
    <mergeCell ref="B44:B47"/>
    <mergeCell ref="C44:E47"/>
    <mergeCell ref="F44:G47"/>
    <mergeCell ref="H44:I47"/>
    <mergeCell ref="J44:L47"/>
    <mergeCell ref="M44:N45"/>
    <mergeCell ref="B36:B37"/>
    <mergeCell ref="C36:D37"/>
    <mergeCell ref="S36:T43"/>
    <mergeCell ref="B38:B39"/>
    <mergeCell ref="C38:D39"/>
    <mergeCell ref="B40:B41"/>
    <mergeCell ref="C40:D41"/>
    <mergeCell ref="B42:B43"/>
    <mergeCell ref="C42:D43"/>
    <mergeCell ref="M32:N33"/>
    <mergeCell ref="O32:O33"/>
    <mergeCell ref="P32:Q35"/>
    <mergeCell ref="R32:R33"/>
    <mergeCell ref="M34:N35"/>
    <mergeCell ref="O34:O35"/>
    <mergeCell ref="R34:R35"/>
    <mergeCell ref="M29:N30"/>
    <mergeCell ref="O29:O30"/>
    <mergeCell ref="R29:R30"/>
    <mergeCell ref="C31:D31"/>
    <mergeCell ref="R31:T31"/>
    <mergeCell ref="B32:B35"/>
    <mergeCell ref="C32:E35"/>
    <mergeCell ref="F32:G35"/>
    <mergeCell ref="H32:I35"/>
    <mergeCell ref="J32:L35"/>
    <mergeCell ref="S26:T26"/>
    <mergeCell ref="B27:B31"/>
    <mergeCell ref="C27:E30"/>
    <mergeCell ref="F27:G30"/>
    <mergeCell ref="H27:I30"/>
    <mergeCell ref="J27:L30"/>
    <mergeCell ref="M27:N28"/>
    <mergeCell ref="O27:O28"/>
    <mergeCell ref="P27:Q30"/>
    <mergeCell ref="R27:R28"/>
    <mergeCell ref="C14:J14"/>
    <mergeCell ref="L14:P14"/>
    <mergeCell ref="L16:P16"/>
    <mergeCell ref="L17:P18"/>
    <mergeCell ref="C26:E26"/>
    <mergeCell ref="F26:G26"/>
    <mergeCell ref="H26:I26"/>
    <mergeCell ref="J26:L26"/>
    <mergeCell ref="M26:N26"/>
    <mergeCell ref="P26:Q26"/>
    <mergeCell ref="B2:P2"/>
    <mergeCell ref="F4:P4"/>
    <mergeCell ref="C6:D7"/>
    <mergeCell ref="F6:P7"/>
    <mergeCell ref="C9:D10"/>
    <mergeCell ref="F9:P10"/>
  </mergeCells>
  <dataValidations count="14">
    <dataValidation type="list" allowBlank="1" showInputMessage="1" showErrorMessage="1" sqref="S33 S28 S45 S59 S73 S89 S101">
      <formula1>Tipo</formula1>
    </dataValidation>
    <dataValidation type="list" allowBlank="1" showInputMessage="1" showErrorMessage="1" sqref="S32 S27 S44 S58 S72 S88 S100">
      <formula1>Dimension</formula1>
    </dataValidation>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T35 T30 T47 T61 T75 T91 T103"/>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T33 T28 T45 T59 T73 T89 T101"/>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T32 T27 T44 T58 T72 T88 T100"/>
    <dataValidation type="list" allowBlank="1" showInputMessage="1" showErrorMessage="1" sqref="S34 S29 P32 P27 S46 S60 S74 P92:P100 S90 S102 I116:I117 P76:P77 P79:P88 P104:P115 P36:P44 P48:P58 P62:P72">
      <formula1>Frecuencia</formula1>
    </dataValidation>
    <dataValidation type="decimal" allowBlank="1" showInputMessage="1" showErrorMessage="1" sqref="R32 R27 R76:R88 J116:R117 R92:R100 R36:R43 R104:R115 R48:R58 R62:R72">
      <formula1>0.0001</formula1>
      <formula2>100000000</formula2>
    </dataValidation>
    <dataValidation allowBlank="1" showInputMessage="1" showErrorMessage="1" prompt="Los &quot;valores programados&quot; son los datos numéricos asociados a las variables del indicador en cuestión que permiten calcular la meta del mismo. " sqref="M26 O26"/>
    <dataValidation allowBlank="1" showInputMessage="1" showErrorMessage="1" prompt="Hace referencia a las fuentes de información que pueden _x000a_ser usadas para verificar el alcance de los objetivos." sqref="S26"/>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R26"/>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P26 T34 T29 T46 T60 T74 T90 T102"/>
    <dataValidation allowBlank="1" showInputMessage="1" showErrorMessage="1" prompt="Valores numéricos que se habrán de relacionar con el cálculo del indicador propuesto. _x000a_Manual para el diseño y la construcción de indicadores de Coneval." sqref="J26"/>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26"/>
    <dataValidation allowBlank="1" showInputMessage="1" showErrorMessage="1" prompt="&quot;Resumen Narrativo&quot; u &quot;objetivo&quot; se entiende como el estado deseado luego de la implementación de una intervención pública. " sqref="C26"/>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SUSTENTO INDICADOR 2020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cp:lastModifiedBy>
  <dcterms:created xsi:type="dcterms:W3CDTF">2020-10-08T16:01:36Z</dcterms:created>
  <dcterms:modified xsi:type="dcterms:W3CDTF">2020-10-08T16:01:46Z</dcterms:modified>
</cp:coreProperties>
</file>